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Win11\Desktop\"/>
    </mc:Choice>
  </mc:AlternateContent>
  <xr:revisionPtr revIDLastSave="0" documentId="13_ncr:1_{5EE26380-3DD5-4724-961F-D6CF419135C2}"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E328" i="9" s="1"/>
  <c r="B328" i="9" s="1"/>
  <c r="G328" i="9"/>
  <c r="F328" i="9"/>
  <c r="H327" i="9"/>
  <c r="G327" i="9"/>
  <c r="E327" i="9" s="1"/>
  <c r="B327" i="9" s="1"/>
  <c r="F327" i="9"/>
  <c r="H326" i="9"/>
  <c r="E326" i="9" s="1"/>
  <c r="B326" i="9" s="1"/>
  <c r="G326" i="9"/>
  <c r="F326" i="9"/>
  <c r="H325" i="9"/>
  <c r="G325" i="9"/>
  <c r="F325" i="9"/>
  <c r="E325" i="9"/>
  <c r="B325" i="9" s="1"/>
  <c r="H324" i="9"/>
  <c r="G324" i="9"/>
  <c r="E324" i="9" s="1"/>
  <c r="B324" i="9" s="1"/>
  <c r="F324" i="9"/>
  <c r="H323" i="9"/>
  <c r="G323" i="9"/>
  <c r="F323" i="9"/>
  <c r="H322" i="9"/>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F305" i="9"/>
  <c r="B305" i="9"/>
  <c r="H304" i="9"/>
  <c r="G304" i="9"/>
  <c r="F304" i="9"/>
  <c r="E304" i="9"/>
  <c r="B304" i="9" s="1"/>
  <c r="H303" i="9"/>
  <c r="E303" i="9" s="1"/>
  <c r="G303" i="9"/>
  <c r="F303" i="9"/>
  <c r="F302" i="9"/>
  <c r="F301" i="9"/>
  <c r="F300" i="9"/>
  <c r="F298" i="9" s="1"/>
  <c r="F299" i="9"/>
  <c r="F297" i="9"/>
  <c r="L296" i="9"/>
  <c r="F296" i="9" s="1"/>
  <c r="H296" i="9"/>
  <c r="F295" i="9"/>
  <c r="I294" i="9"/>
  <c r="E294" i="9" s="1"/>
  <c r="B294" i="9" s="1"/>
  <c r="H294" i="9"/>
  <c r="F294" i="9"/>
  <c r="E293" i="9"/>
  <c r="M292" i="9"/>
  <c r="L292" i="9"/>
  <c r="F292" i="9"/>
  <c r="E292" i="9"/>
  <c r="M291" i="9"/>
  <c r="L291" i="9"/>
  <c r="F291" i="9"/>
  <c r="E291" i="9"/>
  <c r="M290" i="9"/>
  <c r="L290" i="9"/>
  <c r="E290" i="9"/>
  <c r="M289" i="9"/>
  <c r="L289" i="9"/>
  <c r="E289" i="9"/>
  <c r="M288" i="9"/>
  <c r="L288" i="9"/>
  <c r="F288" i="9"/>
  <c r="E288" i="9"/>
  <c r="M287" i="9"/>
  <c r="L287" i="9"/>
  <c r="F287" i="9"/>
  <c r="E287" i="9"/>
  <c r="M286" i="9"/>
  <c r="L286" i="9"/>
  <c r="E286" i="9"/>
  <c r="M285" i="9"/>
  <c r="L285" i="9"/>
  <c r="E285" i="9"/>
  <c r="M284" i="9"/>
  <c r="L284" i="9"/>
  <c r="F284" i="9"/>
  <c r="E284" i="9"/>
  <c r="M283" i="9"/>
  <c r="L283" i="9"/>
  <c r="F283" i="9"/>
  <c r="E283" i="9"/>
  <c r="M282" i="9"/>
  <c r="L282" i="9"/>
  <c r="E282" i="9"/>
  <c r="M281" i="9"/>
  <c r="L281" i="9"/>
  <c r="E281" i="9"/>
  <c r="M280" i="9"/>
  <c r="L280" i="9"/>
  <c r="F280" i="9"/>
  <c r="E280" i="9"/>
  <c r="M279" i="9"/>
  <c r="L279" i="9"/>
  <c r="F279" i="9"/>
  <c r="E279" i="9"/>
  <c r="M278" i="9"/>
  <c r="L278" i="9"/>
  <c r="E278" i="9"/>
  <c r="M277" i="9"/>
  <c r="L277" i="9"/>
  <c r="E277" i="9"/>
  <c r="M276" i="9"/>
  <c r="L276" i="9"/>
  <c r="F276" i="9"/>
  <c r="E276" i="9"/>
  <c r="M275" i="9"/>
  <c r="L275" i="9"/>
  <c r="F275" i="9"/>
  <c r="E275" i="9"/>
  <c r="M274" i="9"/>
  <c r="L274" i="9"/>
  <c r="E274" i="9"/>
  <c r="M273" i="9"/>
  <c r="L273" i="9"/>
  <c r="E273" i="9"/>
  <c r="M272" i="9"/>
  <c r="L272" i="9"/>
  <c r="F272" i="9"/>
  <c r="E272" i="9"/>
  <c r="M271" i="9"/>
  <c r="L271" i="9"/>
  <c r="F271" i="9"/>
  <c r="E271" i="9"/>
  <c r="M270" i="9"/>
  <c r="L270" i="9"/>
  <c r="E270" i="9"/>
  <c r="M269" i="9"/>
  <c r="L269" i="9"/>
  <c r="E269" i="9"/>
  <c r="M268" i="9"/>
  <c r="L268" i="9"/>
  <c r="F268" i="9"/>
  <c r="E268" i="9"/>
  <c r="M267" i="9"/>
  <c r="L267" i="9"/>
  <c r="F267" i="9"/>
  <c r="E267" i="9"/>
  <c r="M266" i="9"/>
  <c r="L266" i="9"/>
  <c r="E266" i="9"/>
  <c r="M265" i="9"/>
  <c r="L265" i="9"/>
  <c r="E265" i="9"/>
  <c r="M264" i="9"/>
  <c r="L264" i="9"/>
  <c r="F264" i="9"/>
  <c r="E264" i="9"/>
  <c r="M263" i="9"/>
  <c r="L263" i="9"/>
  <c r="F263" i="9"/>
  <c r="E263" i="9"/>
  <c r="M262" i="9"/>
  <c r="L262" i="9"/>
  <c r="E262" i="9"/>
  <c r="M261" i="9"/>
  <c r="L261" i="9"/>
  <c r="E261" i="9"/>
  <c r="M260" i="9"/>
  <c r="L260" i="9"/>
  <c r="F260" i="9"/>
  <c r="E260" i="9"/>
  <c r="M259" i="9"/>
  <c r="L259" i="9"/>
  <c r="F259" i="9"/>
  <c r="E259" i="9"/>
  <c r="M258" i="9"/>
  <c r="L258" i="9"/>
  <c r="E258" i="9"/>
  <c r="M257" i="9"/>
  <c r="L257" i="9"/>
  <c r="E257" i="9"/>
  <c r="M256" i="9"/>
  <c r="L256" i="9"/>
  <c r="F256" i="9"/>
  <c r="E256" i="9"/>
  <c r="M255" i="9"/>
  <c r="L255" i="9"/>
  <c r="F255" i="9"/>
  <c r="E255" i="9"/>
  <c r="M254" i="9"/>
  <c r="L254" i="9"/>
  <c r="E254" i="9"/>
  <c r="M253" i="9"/>
  <c r="L253" i="9"/>
  <c r="E253" i="9"/>
  <c r="M252" i="9"/>
  <c r="L252" i="9"/>
  <c r="F252" i="9"/>
  <c r="E252" i="9"/>
  <c r="M251" i="9"/>
  <c r="L251" i="9"/>
  <c r="F251" i="9"/>
  <c r="E251" i="9"/>
  <c r="M250" i="9"/>
  <c r="L250" i="9"/>
  <c r="E250" i="9"/>
  <c r="M249" i="9"/>
  <c r="L249" i="9"/>
  <c r="E249" i="9"/>
  <c r="M248" i="9"/>
  <c r="L248" i="9"/>
  <c r="F248" i="9"/>
  <c r="E248" i="9"/>
  <c r="M247" i="9"/>
  <c r="L247" i="9"/>
  <c r="E247" i="9"/>
  <c r="M246" i="9"/>
  <c r="L246" i="9"/>
  <c r="E246" i="9"/>
  <c r="M245" i="9"/>
  <c r="L245" i="9"/>
  <c r="E245" i="9"/>
  <c r="M244" i="9"/>
  <c r="L244" i="9"/>
  <c r="E244" i="9"/>
  <c r="M243" i="9"/>
  <c r="L243" i="9"/>
  <c r="F243" i="9" s="1"/>
  <c r="E243" i="9"/>
  <c r="M242" i="9"/>
  <c r="L242" i="9"/>
  <c r="E242" i="9"/>
  <c r="M241" i="9"/>
  <c r="L241" i="9"/>
  <c r="E241" i="9"/>
  <c r="M240" i="9"/>
  <c r="F240" i="9" s="1"/>
  <c r="L240" i="9"/>
  <c r="E240" i="9"/>
  <c r="M239" i="9"/>
  <c r="F239" i="9" s="1"/>
  <c r="L239" i="9"/>
  <c r="E239" i="9"/>
  <c r="M238" i="9"/>
  <c r="L238" i="9"/>
  <c r="E238" i="9"/>
  <c r="M237" i="9"/>
  <c r="L237" i="9"/>
  <c r="E237" i="9"/>
  <c r="M236" i="9"/>
  <c r="L236" i="9"/>
  <c r="E236" i="9"/>
  <c r="M235" i="9"/>
  <c r="L235" i="9"/>
  <c r="E235" i="9"/>
  <c r="M234" i="9"/>
  <c r="L234" i="9"/>
  <c r="E234" i="9"/>
  <c r="M233" i="9"/>
  <c r="L233" i="9"/>
  <c r="E233" i="9"/>
  <c r="M232" i="9"/>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B171" i="9" s="1"/>
  <c r="G171" i="9"/>
  <c r="F171" i="9"/>
  <c r="H170" i="9"/>
  <c r="G170" i="9"/>
  <c r="F170" i="9"/>
  <c r="E170" i="9"/>
  <c r="B170" i="9" s="1"/>
  <c r="H169" i="9"/>
  <c r="G169" i="9"/>
  <c r="E169" i="9" s="1"/>
  <c r="B169" i="9" s="1"/>
  <c r="F169" i="9"/>
  <c r="H168" i="9"/>
  <c r="G168" i="9"/>
  <c r="F168" i="9"/>
  <c r="H167" i="9"/>
  <c r="E167" i="9" s="1"/>
  <c r="B167" i="9" s="1"/>
  <c r="G167" i="9"/>
  <c r="F167" i="9"/>
  <c r="H166" i="9"/>
  <c r="G166" i="9"/>
  <c r="F166" i="9"/>
  <c r="E166" i="9"/>
  <c r="B166" i="9" s="1"/>
  <c r="H165" i="9"/>
  <c r="G165" i="9"/>
  <c r="E165" i="9" s="1"/>
  <c r="B165" i="9" s="1"/>
  <c r="F165" i="9"/>
  <c r="H164" i="9"/>
  <c r="G164" i="9"/>
  <c r="F164" i="9"/>
  <c r="H163" i="9"/>
  <c r="E163" i="9" s="1"/>
  <c r="B163" i="9" s="1"/>
  <c r="G163" i="9"/>
  <c r="F163" i="9"/>
  <c r="H162" i="9"/>
  <c r="G162" i="9"/>
  <c r="F162" i="9"/>
  <c r="E162" i="9"/>
  <c r="B162" i="9" s="1"/>
  <c r="H161" i="9"/>
  <c r="G161" i="9"/>
  <c r="E161" i="9" s="1"/>
  <c r="B161" i="9" s="1"/>
  <c r="F161" i="9"/>
  <c r="H160" i="9"/>
  <c r="G160" i="9"/>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F152" i="9"/>
  <c r="H151" i="9"/>
  <c r="E151" i="9" s="1"/>
  <c r="B151" i="9" s="1"/>
  <c r="G151" i="9"/>
  <c r="F151" i="9"/>
  <c r="H150" i="9"/>
  <c r="G150" i="9"/>
  <c r="F150" i="9"/>
  <c r="E150" i="9"/>
  <c r="B150" i="9" s="1"/>
  <c r="H149" i="9"/>
  <c r="G149" i="9"/>
  <c r="E149" i="9" s="1"/>
  <c r="B149" i="9" s="1"/>
  <c r="F149" i="9"/>
  <c r="H148" i="9"/>
  <c r="G148" i="9"/>
  <c r="F148" i="9"/>
  <c r="H147" i="9"/>
  <c r="E147" i="9" s="1"/>
  <c r="B147" i="9" s="1"/>
  <c r="G147" i="9"/>
  <c r="F147" i="9"/>
  <c r="H146" i="9"/>
  <c r="G146" i="9"/>
  <c r="F146" i="9"/>
  <c r="E146" i="9"/>
  <c r="B146" i="9" s="1"/>
  <c r="H145" i="9"/>
  <c r="G145" i="9"/>
  <c r="E145" i="9" s="1"/>
  <c r="B145" i="9" s="1"/>
  <c r="F145" i="9"/>
  <c r="H144" i="9"/>
  <c r="G144" i="9"/>
  <c r="F144" i="9"/>
  <c r="H143" i="9"/>
  <c r="E143" i="9" s="1"/>
  <c r="B143" i="9" s="1"/>
  <c r="G143" i="9"/>
  <c r="F143" i="9"/>
  <c r="H142" i="9"/>
  <c r="G142" i="9"/>
  <c r="F142" i="9"/>
  <c r="E142" i="9"/>
  <c r="B142" i="9" s="1"/>
  <c r="H141" i="9"/>
  <c r="G141" i="9"/>
  <c r="E141" i="9" s="1"/>
  <c r="B141" i="9" s="1"/>
  <c r="F141" i="9"/>
  <c r="H140" i="9"/>
  <c r="G140" i="9"/>
  <c r="F140" i="9"/>
  <c r="H139" i="9"/>
  <c r="E139" i="9" s="1"/>
  <c r="B139" i="9" s="1"/>
  <c r="G139" i="9"/>
  <c r="F139" i="9"/>
  <c r="H138" i="9"/>
  <c r="G138" i="9"/>
  <c r="F138" i="9"/>
  <c r="E138" i="9"/>
  <c r="B138" i="9" s="1"/>
  <c r="H137" i="9"/>
  <c r="G137" i="9"/>
  <c r="E137" i="9" s="1"/>
  <c r="B137" i="9" s="1"/>
  <c r="F137" i="9"/>
  <c r="H136" i="9"/>
  <c r="G136" i="9"/>
  <c r="F136" i="9"/>
  <c r="H135" i="9"/>
  <c r="E135" i="9" s="1"/>
  <c r="G135" i="9"/>
  <c r="F135" i="9"/>
  <c r="B135" i="9"/>
  <c r="H134" i="9"/>
  <c r="G134" i="9"/>
  <c r="F134" i="9"/>
  <c r="E134" i="9"/>
  <c r="B134" i="9" s="1"/>
  <c r="H133" i="9"/>
  <c r="G133" i="9"/>
  <c r="E133" i="9" s="1"/>
  <c r="B133" i="9" s="1"/>
  <c r="F133" i="9"/>
  <c r="H132" i="9"/>
  <c r="G132" i="9"/>
  <c r="F132" i="9"/>
  <c r="H131" i="9"/>
  <c r="E131" i="9" s="1"/>
  <c r="B131" i="9" s="1"/>
  <c r="G131" i="9"/>
  <c r="F131" i="9"/>
  <c r="H130" i="9"/>
  <c r="G130" i="9"/>
  <c r="F130" i="9"/>
  <c r="E130" i="9"/>
  <c r="B130" i="9" s="1"/>
  <c r="H129" i="9"/>
  <c r="G129" i="9"/>
  <c r="E129" i="9" s="1"/>
  <c r="B129" i="9" s="1"/>
  <c r="F129" i="9"/>
  <c r="H128" i="9"/>
  <c r="G128" i="9"/>
  <c r="F128" i="9"/>
  <c r="H127" i="9"/>
  <c r="E127" i="9" s="1"/>
  <c r="G127" i="9"/>
  <c r="F127" i="9"/>
  <c r="B127" i="9"/>
  <c r="H126" i="9"/>
  <c r="G126" i="9"/>
  <c r="F126" i="9"/>
  <c r="E126" i="9"/>
  <c r="B126" i="9" s="1"/>
  <c r="H125" i="9"/>
  <c r="G125" i="9"/>
  <c r="E125" i="9" s="1"/>
  <c r="B125" i="9" s="1"/>
  <c r="F125" i="9"/>
  <c r="H124" i="9"/>
  <c r="G124" i="9"/>
  <c r="F124" i="9"/>
  <c r="H123" i="9"/>
  <c r="E123" i="9" s="1"/>
  <c r="B123" i="9" s="1"/>
  <c r="G123" i="9"/>
  <c r="F123" i="9"/>
  <c r="H122" i="9"/>
  <c r="G122" i="9"/>
  <c r="F122" i="9"/>
  <c r="E122" i="9"/>
  <c r="B122" i="9" s="1"/>
  <c r="H121" i="9"/>
  <c r="G121" i="9"/>
  <c r="E121" i="9" s="1"/>
  <c r="B121" i="9" s="1"/>
  <c r="F121" i="9"/>
  <c r="H120" i="9"/>
  <c r="G120" i="9"/>
  <c r="F120" i="9"/>
  <c r="H119" i="9"/>
  <c r="E119" i="9" s="1"/>
  <c r="G119" i="9"/>
  <c r="F119" i="9"/>
  <c r="B119" i="9"/>
  <c r="H118" i="9"/>
  <c r="G118" i="9"/>
  <c r="F118" i="9"/>
  <c r="E118" i="9"/>
  <c r="B118" i="9" s="1"/>
  <c r="H117" i="9"/>
  <c r="G117" i="9"/>
  <c r="E117" i="9" s="1"/>
  <c r="B117" i="9" s="1"/>
  <c r="F117" i="9"/>
  <c r="H116" i="9"/>
  <c r="G116" i="9"/>
  <c r="F116" i="9"/>
  <c r="H115" i="9"/>
  <c r="E115" i="9" s="1"/>
  <c r="B115" i="9" s="1"/>
  <c r="G115" i="9"/>
  <c r="F115" i="9"/>
  <c r="H114" i="9"/>
  <c r="G114" i="9"/>
  <c r="F114" i="9"/>
  <c r="E114" i="9"/>
  <c r="B114" i="9" s="1"/>
  <c r="H113" i="9"/>
  <c r="G113" i="9"/>
  <c r="E113" i="9" s="1"/>
  <c r="B113" i="9" s="1"/>
  <c r="F113" i="9"/>
  <c r="H112" i="9"/>
  <c r="G112" i="9"/>
  <c r="F112" i="9"/>
  <c r="H111" i="9"/>
  <c r="E111" i="9" s="1"/>
  <c r="G111" i="9"/>
  <c r="F111" i="9"/>
  <c r="B111" i="9"/>
  <c r="H110" i="9"/>
  <c r="G110" i="9"/>
  <c r="F110" i="9"/>
  <c r="E110" i="9"/>
  <c r="B110" i="9" s="1"/>
  <c r="H109" i="9"/>
  <c r="G109" i="9"/>
  <c r="E109" i="9" s="1"/>
  <c r="B109" i="9" s="1"/>
  <c r="F109" i="9"/>
  <c r="H108" i="9"/>
  <c r="G108" i="9"/>
  <c r="F108" i="9"/>
  <c r="H107" i="9"/>
  <c r="E107" i="9" s="1"/>
  <c r="B107" i="9" s="1"/>
  <c r="G107" i="9"/>
  <c r="F107" i="9"/>
  <c r="H106" i="9"/>
  <c r="G106" i="9"/>
  <c r="F106" i="9"/>
  <c r="E106" i="9"/>
  <c r="B106" i="9" s="1"/>
  <c r="H105" i="9"/>
  <c r="G105" i="9"/>
  <c r="E105" i="9" s="1"/>
  <c r="B105" i="9" s="1"/>
  <c r="F105" i="9"/>
  <c r="H104" i="9"/>
  <c r="G104" i="9"/>
  <c r="F104" i="9"/>
  <c r="H103" i="9"/>
  <c r="E103" i="9" s="1"/>
  <c r="G103" i="9"/>
  <c r="F103" i="9"/>
  <c r="B103" i="9"/>
  <c r="H102" i="9"/>
  <c r="G102" i="9"/>
  <c r="F102" i="9"/>
  <c r="E102" i="9"/>
  <c r="B102" i="9" s="1"/>
  <c r="H101" i="9"/>
  <c r="G101" i="9"/>
  <c r="E101" i="9" s="1"/>
  <c r="B101" i="9" s="1"/>
  <c r="F101" i="9"/>
  <c r="H100" i="9"/>
  <c r="G100" i="9"/>
  <c r="F100" i="9"/>
  <c r="H99" i="9"/>
  <c r="E99" i="9" s="1"/>
  <c r="B99" i="9" s="1"/>
  <c r="G99" i="9"/>
  <c r="F99" i="9"/>
  <c r="H98" i="9"/>
  <c r="G98" i="9"/>
  <c r="F98" i="9"/>
  <c r="E98" i="9"/>
  <c r="B98" i="9" s="1"/>
  <c r="H97" i="9"/>
  <c r="G97" i="9"/>
  <c r="E97" i="9" s="1"/>
  <c r="B97" i="9" s="1"/>
  <c r="F97" i="9"/>
  <c r="H96" i="9"/>
  <c r="G96" i="9"/>
  <c r="F96" i="9"/>
  <c r="H95" i="9"/>
  <c r="E95" i="9" s="1"/>
  <c r="G95" i="9"/>
  <c r="F95" i="9"/>
  <c r="B95" i="9"/>
  <c r="H94" i="9"/>
  <c r="G94" i="9"/>
  <c r="F94" i="9"/>
  <c r="E94" i="9"/>
  <c r="B94" i="9" s="1"/>
  <c r="H93" i="9"/>
  <c r="G93" i="9"/>
  <c r="E93" i="9" s="1"/>
  <c r="B93" i="9" s="1"/>
  <c r="F93" i="9"/>
  <c r="H92" i="9"/>
  <c r="G92" i="9"/>
  <c r="F92" i="9"/>
  <c r="H91" i="9"/>
  <c r="E91" i="9" s="1"/>
  <c r="B91" i="9" s="1"/>
  <c r="G91" i="9"/>
  <c r="F91" i="9"/>
  <c r="H90" i="9"/>
  <c r="G90" i="9"/>
  <c r="F90" i="9"/>
  <c r="E90" i="9"/>
  <c r="B90" i="9" s="1"/>
  <c r="H89" i="9"/>
  <c r="G89" i="9"/>
  <c r="E89" i="9" s="1"/>
  <c r="B89" i="9" s="1"/>
  <c r="F89" i="9"/>
  <c r="H88" i="9"/>
  <c r="G88" i="9"/>
  <c r="F88" i="9"/>
  <c r="H87" i="9"/>
  <c r="E87" i="9" s="1"/>
  <c r="G87" i="9"/>
  <c r="F87" i="9"/>
  <c r="B87" i="9"/>
  <c r="H86" i="9"/>
  <c r="G86" i="9"/>
  <c r="F86" i="9"/>
  <c r="E86" i="9"/>
  <c r="B86" i="9" s="1"/>
  <c r="H85" i="9"/>
  <c r="G85" i="9"/>
  <c r="E85" i="9" s="1"/>
  <c r="B85" i="9" s="1"/>
  <c r="F85" i="9"/>
  <c r="H84" i="9"/>
  <c r="G84" i="9"/>
  <c r="F84" i="9"/>
  <c r="H83" i="9"/>
  <c r="E83" i="9" s="1"/>
  <c r="B83" i="9" s="1"/>
  <c r="G83" i="9"/>
  <c r="F83" i="9"/>
  <c r="H82" i="9"/>
  <c r="E82" i="9" s="1"/>
  <c r="B82" i="9" s="1"/>
  <c r="G82" i="9"/>
  <c r="F82" i="9"/>
  <c r="H81" i="9"/>
  <c r="G81" i="9"/>
  <c r="F81" i="9"/>
  <c r="H80" i="9"/>
  <c r="G80" i="9"/>
  <c r="F80" i="9"/>
  <c r="H79" i="9"/>
  <c r="E79" i="9" s="1"/>
  <c r="G79" i="9"/>
  <c r="F79" i="9"/>
  <c r="B79" i="9"/>
  <c r="H78" i="9"/>
  <c r="G78" i="9"/>
  <c r="F78" i="9"/>
  <c r="E78" i="9"/>
  <c r="B78" i="9" s="1"/>
  <c r="H77" i="9"/>
  <c r="G77" i="9"/>
  <c r="E77" i="9" s="1"/>
  <c r="B77" i="9" s="1"/>
  <c r="F77" i="9"/>
  <c r="H76" i="9"/>
  <c r="G76" i="9"/>
  <c r="F76" i="9"/>
  <c r="H75" i="9"/>
  <c r="E75" i="9" s="1"/>
  <c r="B75" i="9" s="1"/>
  <c r="G75" i="9"/>
  <c r="F75" i="9"/>
  <c r="H74" i="9"/>
  <c r="G74" i="9"/>
  <c r="F74" i="9"/>
  <c r="E74" i="9"/>
  <c r="B74" i="9" s="1"/>
  <c r="H73" i="9"/>
  <c r="G73" i="9"/>
  <c r="E73" i="9" s="1"/>
  <c r="B73" i="9" s="1"/>
  <c r="F73" i="9"/>
  <c r="H72" i="9"/>
  <c r="G72" i="9"/>
  <c r="F72" i="9"/>
  <c r="H71" i="9"/>
  <c r="E71" i="9" s="1"/>
  <c r="G71" i="9"/>
  <c r="F71" i="9"/>
  <c r="B71" i="9"/>
  <c r="H70" i="9"/>
  <c r="G70" i="9"/>
  <c r="F70" i="9"/>
  <c r="E70" i="9"/>
  <c r="B70" i="9" s="1"/>
  <c r="H69" i="9"/>
  <c r="G69" i="9"/>
  <c r="E69" i="9" s="1"/>
  <c r="B69" i="9" s="1"/>
  <c r="F69" i="9"/>
  <c r="H68" i="9"/>
  <c r="G68" i="9"/>
  <c r="F68" i="9"/>
  <c r="H67" i="9"/>
  <c r="G67" i="9"/>
  <c r="F67" i="9"/>
  <c r="H66" i="9"/>
  <c r="G66" i="9"/>
  <c r="F66" i="9"/>
  <c r="E66" i="9"/>
  <c r="B66" i="9" s="1"/>
  <c r="H65" i="9"/>
  <c r="G65" i="9"/>
  <c r="F65" i="9"/>
  <c r="E65" i="9"/>
  <c r="H64" i="9"/>
  <c r="G64" i="9"/>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E58" i="9" s="1"/>
  <c r="B58" i="9" s="1"/>
  <c r="F58" i="9"/>
  <c r="H57" i="9"/>
  <c r="G57" i="9"/>
  <c r="F57" i="9"/>
  <c r="H56" i="9"/>
  <c r="G56" i="9"/>
  <c r="E56" i="9" s="1"/>
  <c r="B56" i="9" s="1"/>
  <c r="F56" i="9"/>
  <c r="H55" i="9"/>
  <c r="E55" i="9" s="1"/>
  <c r="B55" i="9" s="1"/>
  <c r="G55" i="9"/>
  <c r="F55" i="9"/>
  <c r="H54" i="9"/>
  <c r="G54" i="9"/>
  <c r="F54" i="9"/>
  <c r="H53" i="9"/>
  <c r="G53" i="9"/>
  <c r="F53" i="9"/>
  <c r="H52" i="9"/>
  <c r="G52" i="9"/>
  <c r="F52" i="9"/>
  <c r="H51" i="9"/>
  <c r="E51" i="9" s="1"/>
  <c r="B51" i="9" s="1"/>
  <c r="G51" i="9"/>
  <c r="F51" i="9"/>
  <c r="H50" i="9"/>
  <c r="G50" i="9"/>
  <c r="F50" i="9"/>
  <c r="H49" i="9"/>
  <c r="G49" i="9"/>
  <c r="F49" i="9"/>
  <c r="H48" i="9"/>
  <c r="G48" i="9"/>
  <c r="F48" i="9"/>
  <c r="H47" i="9"/>
  <c r="E47" i="9" s="1"/>
  <c r="B47" i="9" s="1"/>
  <c r="G47" i="9"/>
  <c r="F47" i="9"/>
  <c r="H46" i="9"/>
  <c r="G46" i="9"/>
  <c r="F46" i="9"/>
  <c r="H45" i="9"/>
  <c r="G45" i="9"/>
  <c r="F45" i="9"/>
  <c r="H44" i="9"/>
  <c r="G44" i="9"/>
  <c r="E44" i="9" s="1"/>
  <c r="B44" i="9" s="1"/>
  <c r="F44" i="9"/>
  <c r="H43" i="9"/>
  <c r="E43" i="9" s="1"/>
  <c r="B43" i="9" s="1"/>
  <c r="G43" i="9"/>
  <c r="F43" i="9"/>
  <c r="H42" i="9"/>
  <c r="G42" i="9"/>
  <c r="E42" i="9" s="1"/>
  <c r="B42" i="9" s="1"/>
  <c r="F42" i="9"/>
  <c r="H41" i="9"/>
  <c r="G41" i="9"/>
  <c r="F41" i="9"/>
  <c r="H40" i="9"/>
  <c r="G40" i="9"/>
  <c r="E40" i="9" s="1"/>
  <c r="B40" i="9" s="1"/>
  <c r="F40" i="9"/>
  <c r="H39" i="9"/>
  <c r="E39" i="9" s="1"/>
  <c r="B39" i="9" s="1"/>
  <c r="G39" i="9"/>
  <c r="F39" i="9"/>
  <c r="H38" i="9"/>
  <c r="G38" i="9"/>
  <c r="E38" i="9" s="1"/>
  <c r="B38" i="9" s="1"/>
  <c r="F38" i="9"/>
  <c r="H37" i="9"/>
  <c r="G37" i="9"/>
  <c r="E37" i="9" s="1"/>
  <c r="B37" i="9" s="1"/>
  <c r="F37" i="9"/>
  <c r="H36" i="9"/>
  <c r="G36" i="9"/>
  <c r="F36" i="9"/>
  <c r="H35" i="9"/>
  <c r="E35" i="9" s="1"/>
  <c r="B35" i="9" s="1"/>
  <c r="G35" i="9"/>
  <c r="F35" i="9"/>
  <c r="H34" i="9"/>
  <c r="G34" i="9"/>
  <c r="F34" i="9"/>
  <c r="H33" i="9"/>
  <c r="G33" i="9"/>
  <c r="E33" i="9" s="1"/>
  <c r="B33" i="9" s="1"/>
  <c r="F33" i="9"/>
  <c r="H32" i="9"/>
  <c r="G32" i="9"/>
  <c r="E32" i="9" s="1"/>
  <c r="B32" i="9" s="1"/>
  <c r="F32" i="9"/>
  <c r="H31" i="9"/>
  <c r="G31" i="9"/>
  <c r="F31" i="9"/>
  <c r="H30" i="9"/>
  <c r="G30" i="9"/>
  <c r="F30" i="9"/>
  <c r="H29" i="9"/>
  <c r="G29" i="9"/>
  <c r="F29" i="9"/>
  <c r="H28" i="9"/>
  <c r="G28" i="9"/>
  <c r="F28" i="9"/>
  <c r="H27" i="9"/>
  <c r="E27" i="9" s="1"/>
  <c r="B27" i="9" s="1"/>
  <c r="G27" i="9"/>
  <c r="F27" i="9"/>
  <c r="H26" i="9"/>
  <c r="G26" i="9"/>
  <c r="F26" i="9"/>
  <c r="H25" i="9"/>
  <c r="G25" i="9"/>
  <c r="F25" i="9"/>
  <c r="F24" i="9"/>
  <c r="I10" i="9"/>
  <c r="F4" i="9"/>
  <c r="O3" i="9"/>
  <c r="G296" i="9" s="1"/>
  <c r="I3" i="9"/>
  <c r="H3" i="9"/>
  <c r="G3" i="9"/>
  <c r="D104" i="8"/>
  <c r="D97" i="8"/>
  <c r="D92" i="8"/>
  <c r="D87" i="8"/>
  <c r="D82" i="8"/>
  <c r="D77" i="8"/>
  <c r="D72" i="8"/>
  <c r="D67" i="8"/>
  <c r="C1644" i="1" s="1"/>
  <c r="D62" i="8"/>
  <c r="D57" i="8"/>
  <c r="D52" i="8"/>
  <c r="D46" i="8"/>
  <c r="D37" i="8"/>
  <c r="D27" i="8"/>
  <c r="D25" i="8" s="1"/>
  <c r="C1602" i="1" s="1"/>
  <c r="D18" i="8"/>
  <c r="D8" i="8"/>
  <c r="E44" i="7"/>
  <c r="I36" i="3" s="1"/>
  <c r="D44" i="7"/>
  <c r="E39" i="7"/>
  <c r="D39" i="7"/>
  <c r="E38" i="7"/>
  <c r="I35" i="3" s="1"/>
  <c r="D38" i="7"/>
  <c r="E30" i="7"/>
  <c r="D30" i="7"/>
  <c r="E23" i="7"/>
  <c r="E22" i="7" s="1"/>
  <c r="I34" i="3" s="1"/>
  <c r="D23" i="7"/>
  <c r="D22" i="7" s="1"/>
  <c r="H34" i="3" s="1"/>
  <c r="E14" i="7"/>
  <c r="D14" i="7"/>
  <c r="E7" i="7"/>
  <c r="E6" i="7" s="1"/>
  <c r="D1539" i="1" s="1"/>
  <c r="D7" i="7"/>
  <c r="C1540" i="1" s="1"/>
  <c r="D6" i="7"/>
  <c r="C1539" i="1" s="1"/>
  <c r="F140" i="6"/>
  <c r="F139" i="6"/>
  <c r="F138" i="6"/>
  <c r="F137" i="6"/>
  <c r="F136" i="6"/>
  <c r="F135" i="6"/>
  <c r="F134" i="6"/>
  <c r="F133" i="6"/>
  <c r="F132" i="6"/>
  <c r="F131" i="6"/>
  <c r="E130" i="6"/>
  <c r="E129" i="6" s="1"/>
  <c r="D1525" i="1" s="1"/>
  <c r="D130" i="6"/>
  <c r="D129" i="6" s="1"/>
  <c r="F128" i="6"/>
  <c r="F127" i="6"/>
  <c r="F126" i="6"/>
  <c r="F125" i="6"/>
  <c r="F124" i="6"/>
  <c r="F123" i="6"/>
  <c r="F122" i="6"/>
  <c r="E122" i="6"/>
  <c r="D122" i="6"/>
  <c r="F121" i="6"/>
  <c r="F120" i="6"/>
  <c r="F119" i="6"/>
  <c r="E118" i="6"/>
  <c r="D118" i="6"/>
  <c r="F117" i="6"/>
  <c r="F116" i="6"/>
  <c r="E115" i="6"/>
  <c r="F115" i="6" s="1"/>
  <c r="D115" i="6"/>
  <c r="D114"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3" i="6"/>
  <c r="F52" i="6"/>
  <c r="F51" i="6"/>
  <c r="E50" i="6"/>
  <c r="F50" i="6" s="1"/>
  <c r="D50" i="6"/>
  <c r="F49" i="6"/>
  <c r="F48" i="6"/>
  <c r="F47" i="6"/>
  <c r="F46" i="6"/>
  <c r="F45" i="6"/>
  <c r="F44" i="6"/>
  <c r="E43" i="6"/>
  <c r="D43" i="6"/>
  <c r="F42" i="6"/>
  <c r="F41" i="6"/>
  <c r="F40" i="6"/>
  <c r="E39" i="6"/>
  <c r="F39" i="6" s="1"/>
  <c r="D39" i="6"/>
  <c r="F38" i="6"/>
  <c r="F37" i="6"/>
  <c r="F36" i="6"/>
  <c r="E36" i="6"/>
  <c r="D36" i="6"/>
  <c r="D35" i="6" s="1"/>
  <c r="F34" i="6"/>
  <c r="F33" i="6"/>
  <c r="F32" i="6"/>
  <c r="F31" i="6"/>
  <c r="F30" i="6"/>
  <c r="F29" i="6"/>
  <c r="E28" i="6"/>
  <c r="F28" i="6" s="1"/>
  <c r="D28" i="6"/>
  <c r="F27" i="6"/>
  <c r="F26" i="6"/>
  <c r="F25" i="6"/>
  <c r="F24" i="6"/>
  <c r="F23" i="6"/>
  <c r="E22" i="6"/>
  <c r="F22" i="6" s="1"/>
  <c r="D22" i="6"/>
  <c r="F21" i="6"/>
  <c r="F20" i="6"/>
  <c r="F19" i="6"/>
  <c r="F18" i="6"/>
  <c r="F17" i="6"/>
  <c r="F16" i="6"/>
  <c r="F15" i="6"/>
  <c r="F14" i="6"/>
  <c r="E13" i="6"/>
  <c r="F13" i="6" s="1"/>
  <c r="D13" i="6"/>
  <c r="F12" i="6"/>
  <c r="F11" i="6"/>
  <c r="F10" i="6"/>
  <c r="E10" i="6"/>
  <c r="D10" i="6"/>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D203" i="5" s="1"/>
  <c r="G338" i="9" s="1"/>
  <c r="E338" i="9" s="1"/>
  <c r="B338" i="9" s="1"/>
  <c r="F203"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E70" i="5" s="1"/>
  <c r="D1075" i="1" s="1"/>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024" i="1" s="1"/>
  <c r="G1024" i="1" s="1"/>
  <c r="D19" i="5"/>
  <c r="F18" i="5"/>
  <c r="F17" i="5"/>
  <c r="F16" i="5"/>
  <c r="F15" i="5"/>
  <c r="F14" i="5"/>
  <c r="E13" i="5"/>
  <c r="D1018" i="1" s="1"/>
  <c r="G1018"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F633" i="4"/>
  <c r="E633" i="4"/>
  <c r="D633" i="4"/>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E571" i="4"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D428" i="4"/>
  <c r="E427" i="4"/>
  <c r="D427" i="4"/>
  <c r="D648" i="4" s="1"/>
  <c r="F648" i="4" s="1"/>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E273" i="4" s="1"/>
  <c r="D269" i="1" s="1"/>
  <c r="D283" i="4"/>
  <c r="F282" i="4"/>
  <c r="F281" i="4"/>
  <c r="F280" i="4"/>
  <c r="F279" i="4"/>
  <c r="E278" i="4"/>
  <c r="D278" i="4"/>
  <c r="F278" i="4" s="1"/>
  <c r="F277" i="4"/>
  <c r="F276" i="4"/>
  <c r="F275" i="4"/>
  <c r="E274" i="4"/>
  <c r="F274" i="4" s="1"/>
  <c r="D274" i="4"/>
  <c r="D273" i="4" s="1"/>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3" i="1" s="1"/>
  <c r="D237" i="4"/>
  <c r="F237" i="4" s="1"/>
  <c r="F236" i="4"/>
  <c r="F235" i="4"/>
  <c r="E234" i="4"/>
  <c r="D234" i="4"/>
  <c r="F234" i="4" s="1"/>
  <c r="F233" i="4"/>
  <c r="F232" i="4"/>
  <c r="F231" i="4"/>
  <c r="E231" i="4"/>
  <c r="D231" i="4"/>
  <c r="D230" i="4"/>
  <c r="F230" i="4" s="1"/>
  <c r="F229" i="4"/>
  <c r="F228" i="4"/>
  <c r="F227" i="4"/>
  <c r="F226" i="4"/>
  <c r="E225" i="4"/>
  <c r="D225" i="4"/>
  <c r="F225" i="4" s="1"/>
  <c r="F224" i="4"/>
  <c r="F223" i="4"/>
  <c r="E222" i="4"/>
  <c r="E221" i="4" s="1"/>
  <c r="D217" i="1"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F141" i="4" s="1"/>
  <c r="D141" i="4"/>
  <c r="D140" i="4"/>
  <c r="F139" i="4"/>
  <c r="F138" i="4"/>
  <c r="F137" i="4"/>
  <c r="F136" i="4"/>
  <c r="E135" i="4"/>
  <c r="D135" i="4"/>
  <c r="E134" i="4"/>
  <c r="F133" i="4"/>
  <c r="F132" i="4"/>
  <c r="F131" i="4"/>
  <c r="F130" i="4"/>
  <c r="E129" i="4"/>
  <c r="F129" i="4" s="1"/>
  <c r="D129" i="4"/>
  <c r="F128" i="4"/>
  <c r="F127" i="4"/>
  <c r="E126" i="4"/>
  <c r="F126" i="4" s="1"/>
  <c r="D126" i="4"/>
  <c r="D125" i="4"/>
  <c r="F124" i="4"/>
  <c r="F123" i="4"/>
  <c r="F122" i="4"/>
  <c r="F121"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87" i="1" s="1"/>
  <c r="H87" i="1" s="1"/>
  <c r="D91" i="4"/>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3" i="4"/>
  <c r="F62" i="4"/>
  <c r="F61" i="4"/>
  <c r="E61" i="4"/>
  <c r="D61" i="4"/>
  <c r="F60" i="4"/>
  <c r="F59" i="4"/>
  <c r="E58" i="4"/>
  <c r="F58" i="4" s="1"/>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F8" i="4" s="1"/>
  <c r="D8" i="4"/>
  <c r="I41" i="3"/>
  <c r="G41" i="3"/>
  <c r="B41" i="3"/>
  <c r="G40" i="3"/>
  <c r="B40" i="3"/>
  <c r="G39" i="3"/>
  <c r="B39" i="3"/>
  <c r="H38" i="3"/>
  <c r="G38" i="3"/>
  <c r="B38" i="3"/>
  <c r="H36" i="3"/>
  <c r="G36" i="3"/>
  <c r="B36" i="3"/>
  <c r="H35" i="3"/>
  <c r="G35" i="3"/>
  <c r="B35"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H1683" i="1"/>
  <c r="C1683" i="1"/>
  <c r="G1683" i="1" s="1"/>
  <c r="H1682" i="1"/>
  <c r="C1682" i="1"/>
  <c r="G1682" i="1" s="1"/>
  <c r="C1681" i="1"/>
  <c r="H1681" i="1" s="1"/>
  <c r="C1680" i="1"/>
  <c r="H1679" i="1"/>
  <c r="G1679" i="1"/>
  <c r="C1679" i="1"/>
  <c r="H1678" i="1"/>
  <c r="C1678" i="1"/>
  <c r="G1678" i="1" s="1"/>
  <c r="G1677" i="1"/>
  <c r="C1677" i="1"/>
  <c r="H1677" i="1" s="1"/>
  <c r="C1676" i="1"/>
  <c r="H1675" i="1"/>
  <c r="G1675" i="1"/>
  <c r="C1675" i="1"/>
  <c r="H1674" i="1"/>
  <c r="C1674" i="1"/>
  <c r="G1674" i="1" s="1"/>
  <c r="G1673" i="1"/>
  <c r="C1673" i="1"/>
  <c r="H1673" i="1" s="1"/>
  <c r="C1672" i="1"/>
  <c r="H1671" i="1"/>
  <c r="G1671" i="1"/>
  <c r="C1671" i="1"/>
  <c r="C1670" i="1"/>
  <c r="G1670" i="1" s="1"/>
  <c r="C1669" i="1"/>
  <c r="H1669" i="1" s="1"/>
  <c r="C1668" i="1"/>
  <c r="H1667" i="1"/>
  <c r="G1667" i="1"/>
  <c r="C1667" i="1"/>
  <c r="H1666" i="1"/>
  <c r="C1666" i="1"/>
  <c r="G1666" i="1" s="1"/>
  <c r="G1665" i="1"/>
  <c r="C1665" i="1"/>
  <c r="H1665" i="1" s="1"/>
  <c r="C1664" i="1"/>
  <c r="H1663" i="1"/>
  <c r="G1663" i="1"/>
  <c r="C1663" i="1"/>
  <c r="H1662" i="1"/>
  <c r="C1662" i="1"/>
  <c r="G1662" i="1" s="1"/>
  <c r="G1661" i="1"/>
  <c r="C1661" i="1"/>
  <c r="H1661" i="1" s="1"/>
  <c r="C1660" i="1"/>
  <c r="C1659" i="1"/>
  <c r="H1659" i="1" s="1"/>
  <c r="H1658" i="1"/>
  <c r="C1658" i="1"/>
  <c r="G1658" i="1" s="1"/>
  <c r="G1657" i="1"/>
  <c r="C1657" i="1"/>
  <c r="H1657" i="1" s="1"/>
  <c r="C1656" i="1"/>
  <c r="C1655" i="1"/>
  <c r="H1655" i="1" s="1"/>
  <c r="C1654" i="1"/>
  <c r="G1654" i="1" s="1"/>
  <c r="G1653" i="1"/>
  <c r="C1653" i="1"/>
  <c r="H1653" i="1" s="1"/>
  <c r="C1652" i="1"/>
  <c r="H1651" i="1"/>
  <c r="G1651" i="1"/>
  <c r="C1651" i="1"/>
  <c r="C1650" i="1"/>
  <c r="G1650" i="1" s="1"/>
  <c r="C1649" i="1"/>
  <c r="H1649" i="1" s="1"/>
  <c r="C1648" i="1"/>
  <c r="H1647" i="1"/>
  <c r="G1647" i="1"/>
  <c r="C1647" i="1"/>
  <c r="H1646" i="1"/>
  <c r="C1646" i="1"/>
  <c r="G1646" i="1" s="1"/>
  <c r="C1645" i="1"/>
  <c r="H1645" i="1" s="1"/>
  <c r="H1643" i="1"/>
  <c r="G1643" i="1"/>
  <c r="C1643" i="1"/>
  <c r="H1642" i="1"/>
  <c r="C1642" i="1"/>
  <c r="G1642" i="1" s="1"/>
  <c r="G1641" i="1"/>
  <c r="C1641" i="1"/>
  <c r="H1641" i="1" s="1"/>
  <c r="C1640" i="1"/>
  <c r="H1639" i="1"/>
  <c r="C1639" i="1"/>
  <c r="G1639" i="1" s="1"/>
  <c r="H1638" i="1"/>
  <c r="C1638" i="1"/>
  <c r="G1638" i="1" s="1"/>
  <c r="G1637" i="1"/>
  <c r="C1637" i="1"/>
  <c r="H1637" i="1" s="1"/>
  <c r="C1636" i="1"/>
  <c r="C1635" i="1"/>
  <c r="H1635" i="1" s="1"/>
  <c r="C1634" i="1"/>
  <c r="G1634" i="1" s="1"/>
  <c r="G1633" i="1"/>
  <c r="C1633" i="1"/>
  <c r="H1633" i="1" s="1"/>
  <c r="C1632" i="1"/>
  <c r="H1631" i="1"/>
  <c r="G1631" i="1"/>
  <c r="C1631" i="1"/>
  <c r="H1630" i="1"/>
  <c r="C1630" i="1"/>
  <c r="G1630" i="1" s="1"/>
  <c r="G1629" i="1"/>
  <c r="C1629" i="1"/>
  <c r="H1629" i="1" s="1"/>
  <c r="H1627" i="1"/>
  <c r="G1627" i="1"/>
  <c r="C1627" i="1"/>
  <c r="H1626" i="1"/>
  <c r="C1626" i="1"/>
  <c r="G1626" i="1" s="1"/>
  <c r="G1625" i="1"/>
  <c r="C1625" i="1"/>
  <c r="H1625" i="1" s="1"/>
  <c r="C1624" i="1"/>
  <c r="H1623" i="1"/>
  <c r="G1623" i="1"/>
  <c r="C1623" i="1"/>
  <c r="C1620" i="1"/>
  <c r="H1619" i="1"/>
  <c r="G1619" i="1"/>
  <c r="C1619" i="1"/>
  <c r="H1618" i="1"/>
  <c r="C1618" i="1"/>
  <c r="G1618" i="1" s="1"/>
  <c r="G1617" i="1"/>
  <c r="C1617" i="1"/>
  <c r="H1617" i="1" s="1"/>
  <c r="C1616" i="1"/>
  <c r="H1615" i="1"/>
  <c r="G1615" i="1"/>
  <c r="C1615" i="1"/>
  <c r="H1614" i="1"/>
  <c r="C1614" i="1"/>
  <c r="G1614" i="1" s="1"/>
  <c r="G1613" i="1"/>
  <c r="C1613" i="1"/>
  <c r="H1613" i="1" s="1"/>
  <c r="C1612" i="1"/>
  <c r="H1611" i="1"/>
  <c r="G1611" i="1"/>
  <c r="C1611" i="1"/>
  <c r="C1610" i="1"/>
  <c r="G1610" i="1" s="1"/>
  <c r="C1609" i="1"/>
  <c r="H1609" i="1" s="1"/>
  <c r="C1608" i="1"/>
  <c r="H1607" i="1"/>
  <c r="G1607" i="1"/>
  <c r="C1607" i="1"/>
  <c r="C1606" i="1"/>
  <c r="H1606" i="1" s="1"/>
  <c r="C1605" i="1"/>
  <c r="H1605" i="1" s="1"/>
  <c r="C1604" i="1"/>
  <c r="H1603" i="1"/>
  <c r="G1603" i="1"/>
  <c r="C1603" i="1"/>
  <c r="G1601" i="1"/>
  <c r="C1601" i="1"/>
  <c r="H1601" i="1" s="1"/>
  <c r="C1600" i="1"/>
  <c r="H1599" i="1"/>
  <c r="G1599" i="1"/>
  <c r="C1599" i="1"/>
  <c r="H1598" i="1"/>
  <c r="G1598" i="1"/>
  <c r="C1598" i="1"/>
  <c r="G1597" i="1"/>
  <c r="C1597" i="1"/>
  <c r="H1597" i="1" s="1"/>
  <c r="C1596" i="1"/>
  <c r="H1595" i="1"/>
  <c r="G1595" i="1"/>
  <c r="C1595" i="1"/>
  <c r="G1594" i="1"/>
  <c r="C1594" i="1"/>
  <c r="H1594" i="1" s="1"/>
  <c r="C1593" i="1"/>
  <c r="H1593" i="1" s="1"/>
  <c r="C1592" i="1"/>
  <c r="C1591" i="1"/>
  <c r="G1591" i="1" s="1"/>
  <c r="C1590" i="1"/>
  <c r="H1590" i="1" s="1"/>
  <c r="C1589" i="1"/>
  <c r="H1589" i="1" s="1"/>
  <c r="C1588" i="1"/>
  <c r="C1587" i="1"/>
  <c r="H1587" i="1" s="1"/>
  <c r="G1586" i="1"/>
  <c r="C1586" i="1"/>
  <c r="H1586" i="1" s="1"/>
  <c r="C1585" i="1"/>
  <c r="H1585" i="1" s="1"/>
  <c r="C1584" i="1"/>
  <c r="H1582" i="1"/>
  <c r="G1582" i="1"/>
  <c r="C1582" i="1"/>
  <c r="D1581" i="1"/>
  <c r="C1581" i="1"/>
  <c r="G1580" i="1"/>
  <c r="I1580" i="1" s="1"/>
  <c r="D1580" i="1"/>
  <c r="J1580" i="1" s="1"/>
  <c r="C1580" i="1"/>
  <c r="H1580" i="1" s="1"/>
  <c r="D1579" i="1"/>
  <c r="C1579" i="1"/>
  <c r="G1578" i="1"/>
  <c r="D1578" i="1"/>
  <c r="J1578" i="1" s="1"/>
  <c r="C1578" i="1"/>
  <c r="H1578" i="1" s="1"/>
  <c r="G1577" i="1"/>
  <c r="D1577" i="1"/>
  <c r="C1577" i="1"/>
  <c r="H1577" i="1" s="1"/>
  <c r="D1576" i="1"/>
  <c r="C1576" i="1"/>
  <c r="G1575" i="1"/>
  <c r="I1575" i="1" s="1"/>
  <c r="D1575" i="1"/>
  <c r="J1575" i="1" s="1"/>
  <c r="C1575" i="1"/>
  <c r="H1575" i="1" s="1"/>
  <c r="D1574" i="1"/>
  <c r="C1574" i="1"/>
  <c r="G1573" i="1"/>
  <c r="D1573" i="1"/>
  <c r="J1573" i="1" s="1"/>
  <c r="C1573" i="1"/>
  <c r="H1573" i="1" s="1"/>
  <c r="G1572" i="1"/>
  <c r="D1572" i="1"/>
  <c r="C1572" i="1"/>
  <c r="H1572" i="1" s="1"/>
  <c r="G1571" i="1"/>
  <c r="D1571" i="1"/>
  <c r="C1571" i="1"/>
  <c r="H1571" i="1" s="1"/>
  <c r="D1570" i="1"/>
  <c r="C1570" i="1"/>
  <c r="G1569" i="1"/>
  <c r="D1569" i="1"/>
  <c r="J1569" i="1" s="1"/>
  <c r="C1569" i="1"/>
  <c r="H1569" i="1" s="1"/>
  <c r="D1568" i="1"/>
  <c r="C1568" i="1"/>
  <c r="G1567" i="1"/>
  <c r="I1567" i="1" s="1"/>
  <c r="D1567" i="1"/>
  <c r="J1567" i="1" s="1"/>
  <c r="C1567" i="1"/>
  <c r="H1567" i="1" s="1"/>
  <c r="D1566" i="1"/>
  <c r="C1566" i="1"/>
  <c r="G1565" i="1"/>
  <c r="D1565" i="1"/>
  <c r="J1565" i="1" s="1"/>
  <c r="C1565" i="1"/>
  <c r="H1565" i="1" s="1"/>
  <c r="D1564" i="1"/>
  <c r="C1564" i="1"/>
  <c r="D1563" i="1"/>
  <c r="C1563" i="1"/>
  <c r="G1562" i="1"/>
  <c r="D1562" i="1"/>
  <c r="J1562" i="1" s="1"/>
  <c r="C1562" i="1"/>
  <c r="H1562" i="1" s="1"/>
  <c r="D1561" i="1"/>
  <c r="C1561" i="1"/>
  <c r="G1560" i="1"/>
  <c r="I1560" i="1" s="1"/>
  <c r="D1560" i="1"/>
  <c r="J1560" i="1" s="1"/>
  <c r="C1560" i="1"/>
  <c r="H1560" i="1" s="1"/>
  <c r="D1559" i="1"/>
  <c r="C1559" i="1"/>
  <c r="G1558" i="1"/>
  <c r="D1558" i="1"/>
  <c r="J1558" i="1" s="1"/>
  <c r="C1558" i="1"/>
  <c r="H1558" i="1" s="1"/>
  <c r="D1557" i="1"/>
  <c r="C1557" i="1"/>
  <c r="D1556" i="1"/>
  <c r="C1556" i="1"/>
  <c r="D1555" i="1"/>
  <c r="C1555" i="1"/>
  <c r="G1554" i="1"/>
  <c r="I1554" i="1" s="1"/>
  <c r="D1554" i="1"/>
  <c r="J1554" i="1" s="1"/>
  <c r="C1554" i="1"/>
  <c r="H1554" i="1" s="1"/>
  <c r="D1553" i="1"/>
  <c r="C1553" i="1"/>
  <c r="G1552" i="1"/>
  <c r="D1552" i="1"/>
  <c r="J1552" i="1" s="1"/>
  <c r="C1552" i="1"/>
  <c r="H1552" i="1" s="1"/>
  <c r="D1551" i="1"/>
  <c r="C1551" i="1"/>
  <c r="G1550" i="1"/>
  <c r="I1550" i="1" s="1"/>
  <c r="D1550" i="1"/>
  <c r="J1550" i="1" s="1"/>
  <c r="C1550" i="1"/>
  <c r="H1550" i="1" s="1"/>
  <c r="D1549" i="1"/>
  <c r="C1549" i="1"/>
  <c r="G1548" i="1"/>
  <c r="D1548" i="1"/>
  <c r="J1548" i="1" s="1"/>
  <c r="C1548" i="1"/>
  <c r="H1548" i="1" s="1"/>
  <c r="H1547" i="1"/>
  <c r="G1547" i="1"/>
  <c r="D1547" i="1"/>
  <c r="C1547" i="1"/>
  <c r="J1547" i="1" s="1"/>
  <c r="J1546" i="1"/>
  <c r="D1546" i="1"/>
  <c r="C1546" i="1"/>
  <c r="H1545" i="1"/>
  <c r="G1545" i="1"/>
  <c r="D1545" i="1"/>
  <c r="J1545" i="1" s="1"/>
  <c r="C1545" i="1"/>
  <c r="J1544" i="1"/>
  <c r="D1544" i="1"/>
  <c r="C1544" i="1"/>
  <c r="H1543" i="1"/>
  <c r="G1543" i="1"/>
  <c r="I1543" i="1" s="1"/>
  <c r="D1543" i="1"/>
  <c r="J1543" i="1" s="1"/>
  <c r="C1543" i="1"/>
  <c r="D1542" i="1"/>
  <c r="J1542" i="1" s="1"/>
  <c r="C1542" i="1"/>
  <c r="H1541" i="1"/>
  <c r="G1541" i="1"/>
  <c r="D1541" i="1"/>
  <c r="J1541" i="1" s="1"/>
  <c r="C1541" i="1"/>
  <c r="D1540" i="1"/>
  <c r="D1536" i="1"/>
  <c r="H1536" i="1" s="1"/>
  <c r="C1536" i="1"/>
  <c r="H1535" i="1"/>
  <c r="G1535" i="1"/>
  <c r="D1535" i="1"/>
  <c r="C1535" i="1"/>
  <c r="D1534" i="1"/>
  <c r="H1534" i="1" s="1"/>
  <c r="C1534" i="1"/>
  <c r="H1533" i="1"/>
  <c r="G1533" i="1"/>
  <c r="D1533" i="1"/>
  <c r="C1533" i="1"/>
  <c r="H1532" i="1"/>
  <c r="G1532" i="1"/>
  <c r="D1532" i="1"/>
  <c r="C1532" i="1"/>
  <c r="D1531" i="1"/>
  <c r="H1531" i="1" s="1"/>
  <c r="C1531" i="1"/>
  <c r="H1530" i="1"/>
  <c r="G1530" i="1"/>
  <c r="D1530" i="1"/>
  <c r="C1530" i="1"/>
  <c r="H1529" i="1"/>
  <c r="G1529" i="1"/>
  <c r="D1529" i="1"/>
  <c r="C1529" i="1"/>
  <c r="H1528" i="1"/>
  <c r="D1528" i="1"/>
  <c r="G1528" i="1" s="1"/>
  <c r="C1528" i="1"/>
  <c r="H1527" i="1"/>
  <c r="G1527" i="1"/>
  <c r="D1527" i="1"/>
  <c r="C1527" i="1"/>
  <c r="H1526" i="1"/>
  <c r="D1526" i="1"/>
  <c r="G1526" i="1" s="1"/>
  <c r="C1526" i="1"/>
  <c r="C1525" i="1"/>
  <c r="H1524" i="1"/>
  <c r="G1524" i="1"/>
  <c r="D1524" i="1"/>
  <c r="C1524" i="1"/>
  <c r="H1523" i="1"/>
  <c r="G1523" i="1"/>
  <c r="D1523" i="1"/>
  <c r="C1523" i="1"/>
  <c r="H1522" i="1"/>
  <c r="G1522" i="1"/>
  <c r="D1522" i="1"/>
  <c r="C1522" i="1"/>
  <c r="G1521" i="1"/>
  <c r="D1521" i="1"/>
  <c r="H1521" i="1" s="1"/>
  <c r="C1521" i="1"/>
  <c r="H1520" i="1"/>
  <c r="G1520" i="1"/>
  <c r="D1520" i="1"/>
  <c r="C1520" i="1"/>
  <c r="H1519" i="1"/>
  <c r="G1519" i="1"/>
  <c r="D1519" i="1"/>
  <c r="C1519" i="1"/>
  <c r="H1518" i="1"/>
  <c r="G1518" i="1"/>
  <c r="D1518" i="1"/>
  <c r="C1518" i="1"/>
  <c r="H1517" i="1"/>
  <c r="G1517" i="1"/>
  <c r="D1517" i="1"/>
  <c r="C1517" i="1"/>
  <c r="H1516" i="1"/>
  <c r="G1516" i="1"/>
  <c r="D1516" i="1"/>
  <c r="C1516" i="1"/>
  <c r="D1515" i="1"/>
  <c r="H1515" i="1" s="1"/>
  <c r="C1515" i="1"/>
  <c r="D1514" i="1"/>
  <c r="H1514" i="1" s="1"/>
  <c r="C1514" i="1"/>
  <c r="D1513" i="1"/>
  <c r="H1513" i="1" s="1"/>
  <c r="C1513" i="1"/>
  <c r="D1512" i="1"/>
  <c r="G1512" i="1" s="1"/>
  <c r="C1512" i="1"/>
  <c r="H1511" i="1"/>
  <c r="D1511" i="1"/>
  <c r="G1511" i="1" s="1"/>
  <c r="C1511" i="1"/>
  <c r="C1510" i="1"/>
  <c r="D1509" i="1"/>
  <c r="H1509" i="1" s="1"/>
  <c r="C1509" i="1"/>
  <c r="H1508" i="1"/>
  <c r="G1508" i="1"/>
  <c r="D1508" i="1"/>
  <c r="C1508" i="1"/>
  <c r="H1507" i="1"/>
  <c r="D1507" i="1"/>
  <c r="G1507" i="1" s="1"/>
  <c r="C1507" i="1"/>
  <c r="H1506" i="1"/>
  <c r="D1506" i="1"/>
  <c r="G1506" i="1" s="1"/>
  <c r="C1506" i="1"/>
  <c r="D1505" i="1"/>
  <c r="G1505" i="1" s="1"/>
  <c r="C1505" i="1"/>
  <c r="H1504" i="1"/>
  <c r="G1504" i="1"/>
  <c r="D1504" i="1"/>
  <c r="C1504" i="1"/>
  <c r="H1503" i="1"/>
  <c r="D1503" i="1"/>
  <c r="G1503" i="1" s="1"/>
  <c r="C1503" i="1"/>
  <c r="D1502" i="1"/>
  <c r="H1502" i="1" s="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D1484" i="1"/>
  <c r="H1484" i="1" s="1"/>
  <c r="C1484" i="1"/>
  <c r="H1483" i="1"/>
  <c r="G1483" i="1"/>
  <c r="D1483" i="1"/>
  <c r="C1483" i="1"/>
  <c r="H1482" i="1"/>
  <c r="D1482" i="1"/>
  <c r="G1482" i="1" s="1"/>
  <c r="C1482" i="1"/>
  <c r="G1481" i="1"/>
  <c r="D1481" i="1"/>
  <c r="H1481" i="1" s="1"/>
  <c r="C1481" i="1"/>
  <c r="D1480" i="1"/>
  <c r="H1480" i="1" s="1"/>
  <c r="C1480" i="1"/>
  <c r="D1479" i="1"/>
  <c r="H1479" i="1" s="1"/>
  <c r="C1479" i="1"/>
  <c r="D1478" i="1"/>
  <c r="G1478" i="1" s="1"/>
  <c r="C1478" i="1"/>
  <c r="D1477" i="1"/>
  <c r="H1477" i="1" s="1"/>
  <c r="C1477" i="1"/>
  <c r="H1476" i="1"/>
  <c r="G1476" i="1"/>
  <c r="D1476" i="1"/>
  <c r="C1476" i="1"/>
  <c r="H1475" i="1"/>
  <c r="G1475" i="1"/>
  <c r="D1475" i="1"/>
  <c r="C1475" i="1"/>
  <c r="H1474" i="1"/>
  <c r="G1474" i="1"/>
  <c r="D1474" i="1"/>
  <c r="C1474" i="1"/>
  <c r="H1473" i="1"/>
  <c r="G1473" i="1"/>
  <c r="D1473" i="1"/>
  <c r="C1473" i="1"/>
  <c r="D1472" i="1"/>
  <c r="G1472" i="1" s="1"/>
  <c r="C1472" i="1"/>
  <c r="D1471" i="1"/>
  <c r="G1471" i="1" s="1"/>
  <c r="C1471" i="1"/>
  <c r="G1470" i="1"/>
  <c r="D1470" i="1"/>
  <c r="H1470" i="1" s="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D1456" i="1"/>
  <c r="G1456" i="1" s="1"/>
  <c r="C1456" i="1"/>
  <c r="H1455" i="1"/>
  <c r="G1455" i="1"/>
  <c r="D1455" i="1"/>
  <c r="C1455" i="1"/>
  <c r="H1454" i="1"/>
  <c r="G1454" i="1"/>
  <c r="D1454" i="1"/>
  <c r="C1454" i="1"/>
  <c r="H1453" i="1"/>
  <c r="G1453" i="1"/>
  <c r="D1453" i="1"/>
  <c r="C1453" i="1"/>
  <c r="H1452" i="1"/>
  <c r="G1452" i="1"/>
  <c r="D1452" i="1"/>
  <c r="C1452" i="1"/>
  <c r="G1451" i="1"/>
  <c r="D1451" i="1"/>
  <c r="H1451" i="1" s="1"/>
  <c r="C1451" i="1"/>
  <c r="C1450" i="1"/>
  <c r="D1449" i="1"/>
  <c r="G1449" i="1" s="1"/>
  <c r="C1449" i="1"/>
  <c r="D1448" i="1"/>
  <c r="H1448" i="1" s="1"/>
  <c r="C1448" i="1"/>
  <c r="H1447" i="1"/>
  <c r="G1447" i="1"/>
  <c r="D1447" i="1"/>
  <c r="C1447" i="1"/>
  <c r="D1446" i="1"/>
  <c r="H1446" i="1" s="1"/>
  <c r="C1446" i="1"/>
  <c r="H1445" i="1"/>
  <c r="G1445" i="1"/>
  <c r="D1445" i="1"/>
  <c r="C1445" i="1"/>
  <c r="D1444" i="1"/>
  <c r="H1444" i="1" s="1"/>
  <c r="C1444" i="1"/>
  <c r="D1443" i="1"/>
  <c r="H1443" i="1" s="1"/>
  <c r="C1443" i="1"/>
  <c r="H1442" i="1"/>
  <c r="G1442" i="1"/>
  <c r="D1442" i="1"/>
  <c r="C1442" i="1"/>
  <c r="D1441" i="1"/>
  <c r="H1441" i="1" s="1"/>
  <c r="C1441" i="1"/>
  <c r="H1440" i="1"/>
  <c r="G1440" i="1"/>
  <c r="D1440" i="1"/>
  <c r="C1440" i="1"/>
  <c r="D1439" i="1"/>
  <c r="H1439" i="1" s="1"/>
  <c r="C1439" i="1"/>
  <c r="H1438" i="1"/>
  <c r="G1438" i="1"/>
  <c r="D1438" i="1"/>
  <c r="C1438" i="1"/>
  <c r="H1437" i="1"/>
  <c r="G1437" i="1"/>
  <c r="D1437" i="1"/>
  <c r="C1437" i="1"/>
  <c r="D1436" i="1"/>
  <c r="H1436" i="1" s="1"/>
  <c r="C1436" i="1"/>
  <c r="D1435" i="1"/>
  <c r="H1435" i="1" s="1"/>
  <c r="C1435" i="1"/>
  <c r="H1434" i="1"/>
  <c r="G1434" i="1"/>
  <c r="D1434" i="1"/>
  <c r="C1434" i="1"/>
  <c r="H1433" i="1"/>
  <c r="G1433" i="1"/>
  <c r="D1433" i="1"/>
  <c r="C1433" i="1"/>
  <c r="H1432" i="1"/>
  <c r="G1432" i="1"/>
  <c r="D1432" i="1"/>
  <c r="C1432" i="1"/>
  <c r="C1431" i="1"/>
  <c r="H1430" i="1"/>
  <c r="G1430" i="1"/>
  <c r="D1430" i="1"/>
  <c r="C1430" i="1"/>
  <c r="H1429" i="1"/>
  <c r="G1429" i="1"/>
  <c r="D1429" i="1"/>
  <c r="C1429" i="1"/>
  <c r="H1428" i="1"/>
  <c r="G1428" i="1"/>
  <c r="D1428" i="1"/>
  <c r="C1428" i="1"/>
  <c r="H1427" i="1"/>
  <c r="G1427" i="1"/>
  <c r="D1427" i="1"/>
  <c r="C1427" i="1"/>
  <c r="D1426" i="1"/>
  <c r="G1426" i="1" s="1"/>
  <c r="C1426" i="1"/>
  <c r="H1425" i="1"/>
  <c r="G1425" i="1"/>
  <c r="D1425" i="1"/>
  <c r="C1425" i="1"/>
  <c r="D1424" i="1"/>
  <c r="G1424" i="1" s="1"/>
  <c r="C1424" i="1"/>
  <c r="H1423" i="1"/>
  <c r="G1423" i="1"/>
  <c r="D1423" i="1"/>
  <c r="C1423" i="1"/>
  <c r="H1422" i="1"/>
  <c r="G1422" i="1"/>
  <c r="D1422" i="1"/>
  <c r="C1422" i="1"/>
  <c r="H1421" i="1"/>
  <c r="G1421" i="1"/>
  <c r="D1421" i="1"/>
  <c r="C1421" i="1"/>
  <c r="D1420" i="1"/>
  <c r="H1420" i="1" s="1"/>
  <c r="C1420" i="1"/>
  <c r="H1419" i="1"/>
  <c r="G1419" i="1"/>
  <c r="D1419" i="1"/>
  <c r="C1419" i="1"/>
  <c r="D1418" i="1"/>
  <c r="H1418" i="1" s="1"/>
  <c r="C1418" i="1"/>
  <c r="H1417" i="1"/>
  <c r="G1417" i="1"/>
  <c r="D1417" i="1"/>
  <c r="C1417" i="1"/>
  <c r="H1416" i="1"/>
  <c r="G1416" i="1"/>
  <c r="D1416" i="1"/>
  <c r="C1416" i="1"/>
  <c r="D1415" i="1"/>
  <c r="H1415" i="1" s="1"/>
  <c r="C1415" i="1"/>
  <c r="H1414" i="1"/>
  <c r="G1414" i="1"/>
  <c r="D1414" i="1"/>
  <c r="C1414" i="1"/>
  <c r="H1413" i="1"/>
  <c r="G1413" i="1"/>
  <c r="D1413" i="1"/>
  <c r="C1413" i="1"/>
  <c r="H1412" i="1"/>
  <c r="G1412" i="1"/>
  <c r="D1412" i="1"/>
  <c r="C1412" i="1"/>
  <c r="H1411" i="1"/>
  <c r="G1411" i="1"/>
  <c r="D1411" i="1"/>
  <c r="C1411" i="1"/>
  <c r="H1410" i="1"/>
  <c r="D1410" i="1"/>
  <c r="G1410" i="1" s="1"/>
  <c r="C1410" i="1"/>
  <c r="D1409" i="1"/>
  <c r="G1409" i="1" s="1"/>
  <c r="C1409" i="1"/>
  <c r="H1408" i="1"/>
  <c r="G1408" i="1"/>
  <c r="D1408" i="1"/>
  <c r="C1408" i="1"/>
  <c r="H1407" i="1"/>
  <c r="G1407" i="1"/>
  <c r="D1407" i="1"/>
  <c r="C1407" i="1"/>
  <c r="H1406" i="1"/>
  <c r="G1406" i="1"/>
  <c r="D1406" i="1"/>
  <c r="C1406" i="1"/>
  <c r="H1405" i="1"/>
  <c r="G1405" i="1"/>
  <c r="D1405" i="1"/>
  <c r="C1405" i="1"/>
  <c r="H1404" i="1"/>
  <c r="D1404" i="1"/>
  <c r="G1404" i="1" s="1"/>
  <c r="C1404" i="1"/>
  <c r="D1403" i="1"/>
  <c r="H1403" i="1" s="1"/>
  <c r="C1403" i="1"/>
  <c r="D1402" i="1"/>
  <c r="H1402" i="1" s="1"/>
  <c r="C1402" i="1"/>
  <c r="C1401" i="1"/>
  <c r="D1400" i="1"/>
  <c r="C1400" i="1"/>
  <c r="H1400" i="1" s="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D1389" i="1"/>
  <c r="G1389" i="1" s="1"/>
  <c r="C1389" i="1"/>
  <c r="D1388" i="1"/>
  <c r="C1388" i="1"/>
  <c r="H1388" i="1" s="1"/>
  <c r="G1387" i="1"/>
  <c r="D1387" i="1"/>
  <c r="C1387" i="1"/>
  <c r="H1387" i="1" s="1"/>
  <c r="D1386" i="1"/>
  <c r="C1386" i="1"/>
  <c r="H1386" i="1" s="1"/>
  <c r="D1385" i="1"/>
  <c r="C1385" i="1"/>
  <c r="H1385" i="1" s="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H1304" i="1"/>
  <c r="G1304" i="1"/>
  <c r="D1304" i="1"/>
  <c r="C1304" i="1"/>
  <c r="H1303" i="1"/>
  <c r="G1303" i="1"/>
  <c r="D1303" i="1"/>
  <c r="C1303" i="1"/>
  <c r="G1302" i="1"/>
  <c r="D1302" i="1"/>
  <c r="H1302" i="1" s="1"/>
  <c r="C1302" i="1"/>
  <c r="C1301" i="1"/>
  <c r="C1300" i="1"/>
  <c r="H1299" i="1"/>
  <c r="G1299" i="1"/>
  <c r="D1299" i="1"/>
  <c r="C1299" i="1"/>
  <c r="H1298" i="1"/>
  <c r="G1298" i="1"/>
  <c r="D1298" i="1"/>
  <c r="C1298" i="1"/>
  <c r="H1297" i="1"/>
  <c r="G1297" i="1"/>
  <c r="D1297" i="1"/>
  <c r="C1297" i="1"/>
  <c r="H1296" i="1"/>
  <c r="G1296" i="1"/>
  <c r="D1296" i="1"/>
  <c r="C1296" i="1"/>
  <c r="H1295" i="1"/>
  <c r="G1295" i="1"/>
  <c r="D1295" i="1"/>
  <c r="C1295" i="1"/>
  <c r="D1294" i="1"/>
  <c r="C1294" i="1"/>
  <c r="G1294" i="1" s="1"/>
  <c r="H1293" i="1"/>
  <c r="G1293" i="1"/>
  <c r="D1293" i="1"/>
  <c r="C1293" i="1"/>
  <c r="D1292" i="1"/>
  <c r="C1292" i="1"/>
  <c r="G1292" i="1" s="1"/>
  <c r="D1291" i="1"/>
  <c r="C1291" i="1"/>
  <c r="G1291" i="1" s="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D1279" i="1"/>
  <c r="C1279" i="1"/>
  <c r="G1279" i="1" s="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G1265" i="1" s="1"/>
  <c r="C1265" i="1"/>
  <c r="D1264" i="1"/>
  <c r="G1264" i="1" s="1"/>
  <c r="C1264" i="1"/>
  <c r="H1263" i="1"/>
  <c r="G1263" i="1"/>
  <c r="D1263" i="1"/>
  <c r="C1263" i="1"/>
  <c r="H1262" i="1"/>
  <c r="G1262" i="1"/>
  <c r="D1262" i="1"/>
  <c r="C1262" i="1"/>
  <c r="D1261" i="1"/>
  <c r="H1261" i="1" s="1"/>
  <c r="C1261" i="1"/>
  <c r="D1260" i="1"/>
  <c r="H1260" i="1" s="1"/>
  <c r="C1260" i="1"/>
  <c r="C1259" i="1"/>
  <c r="D1258" i="1"/>
  <c r="H1258" i="1" s="1"/>
  <c r="C1258" i="1"/>
  <c r="D1257" i="1"/>
  <c r="H1257" i="1" s="1"/>
  <c r="C1257" i="1"/>
  <c r="D1256" i="1"/>
  <c r="H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D1203" i="1"/>
  <c r="G1203" i="1" s="1"/>
  <c r="C1203" i="1"/>
  <c r="D1202" i="1"/>
  <c r="G1202" i="1" s="1"/>
  <c r="C1202" i="1"/>
  <c r="D1201" i="1"/>
  <c r="C1201" i="1"/>
  <c r="H1201" i="1" s="1"/>
  <c r="D1200" i="1"/>
  <c r="H1200" i="1" s="1"/>
  <c r="C1200" i="1"/>
  <c r="D1199" i="1"/>
  <c r="H1199" i="1" s="1"/>
  <c r="C1199" i="1"/>
  <c r="H1198" i="1"/>
  <c r="D1198" i="1"/>
  <c r="G1198" i="1" s="1"/>
  <c r="C1198" i="1"/>
  <c r="H1197" i="1"/>
  <c r="G1197" i="1"/>
  <c r="D1197" i="1"/>
  <c r="C1197" i="1"/>
  <c r="H1196" i="1"/>
  <c r="G1196" i="1"/>
  <c r="D1196" i="1"/>
  <c r="C1196" i="1"/>
  <c r="H1195" i="1"/>
  <c r="G1195" i="1"/>
  <c r="D1195" i="1"/>
  <c r="C1195" i="1"/>
  <c r="H1194" i="1"/>
  <c r="G1194" i="1"/>
  <c r="D1194" i="1"/>
  <c r="C1194" i="1"/>
  <c r="D1193" i="1"/>
  <c r="C1193" i="1"/>
  <c r="H1192" i="1"/>
  <c r="G1192" i="1"/>
  <c r="D1192" i="1"/>
  <c r="C1192" i="1"/>
  <c r="H1191" i="1"/>
  <c r="G1191" i="1"/>
  <c r="D1191" i="1"/>
  <c r="C1191" i="1"/>
  <c r="D1190" i="1"/>
  <c r="C1190" i="1"/>
  <c r="H1190" i="1" s="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D1169" i="1"/>
  <c r="G1169" i="1" s="1"/>
  <c r="C1169" i="1"/>
  <c r="H1168" i="1"/>
  <c r="D1168" i="1"/>
  <c r="G1168" i="1" s="1"/>
  <c r="C1168" i="1"/>
  <c r="H1167" i="1"/>
  <c r="G1167" i="1"/>
  <c r="D1167" i="1"/>
  <c r="C1167" i="1"/>
  <c r="D1166" i="1"/>
  <c r="H1166" i="1" s="1"/>
  <c r="C1166" i="1"/>
  <c r="D1165" i="1"/>
  <c r="H1165" i="1" s="1"/>
  <c r="C1165" i="1"/>
  <c r="D1164" i="1"/>
  <c r="H1164" i="1" s="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D1153" i="1"/>
  <c r="G1153" i="1" s="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G1145" i="1"/>
  <c r="D1145" i="1"/>
  <c r="H1145" i="1" s="1"/>
  <c r="C1145" i="1"/>
  <c r="H1144" i="1"/>
  <c r="G1144" i="1"/>
  <c r="D1144" i="1"/>
  <c r="C1144" i="1"/>
  <c r="H1143" i="1"/>
  <c r="G1143" i="1"/>
  <c r="D1143" i="1"/>
  <c r="C1143" i="1"/>
  <c r="H1142" i="1"/>
  <c r="G1142" i="1"/>
  <c r="D1142" i="1"/>
  <c r="C1142" i="1"/>
  <c r="G1141" i="1"/>
  <c r="D1141" i="1"/>
  <c r="H1141" i="1" s="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G1092" i="1" s="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G1085" i="1"/>
  <c r="D1085" i="1"/>
  <c r="H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D1062" i="1"/>
  <c r="G1062" i="1" s="1"/>
  <c r="C1062" i="1"/>
  <c r="D1061" i="1"/>
  <c r="G1061" i="1" s="1"/>
  <c r="C1061" i="1"/>
  <c r="D1060" i="1"/>
  <c r="G1060" i="1" s="1"/>
  <c r="C1060" i="1"/>
  <c r="G1059"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D1044" i="1"/>
  <c r="G1044" i="1" s="1"/>
  <c r="C1044" i="1"/>
  <c r="H1043" i="1"/>
  <c r="G1043" i="1"/>
  <c r="D1043" i="1"/>
  <c r="C1043" i="1"/>
  <c r="H1042" i="1"/>
  <c r="G1042" i="1"/>
  <c r="D1042" i="1"/>
  <c r="C1042" i="1"/>
  <c r="H1041" i="1"/>
  <c r="G1041" i="1"/>
  <c r="D1041" i="1"/>
  <c r="C1041" i="1"/>
  <c r="H1040" i="1"/>
  <c r="G1040" i="1"/>
  <c r="D1040" i="1"/>
  <c r="C1040" i="1"/>
  <c r="D1039" i="1"/>
  <c r="G1039" i="1" s="1"/>
  <c r="C1039" i="1"/>
  <c r="H1038" i="1"/>
  <c r="G1038" i="1"/>
  <c r="D1038" i="1"/>
  <c r="C1038" i="1"/>
  <c r="H1037" i="1"/>
  <c r="G1037" i="1"/>
  <c r="D1037" i="1"/>
  <c r="C1037" i="1"/>
  <c r="H1036" i="1"/>
  <c r="G1036" i="1"/>
  <c r="D1036" i="1"/>
  <c r="C1036" i="1"/>
  <c r="D1035" i="1"/>
  <c r="G1035" i="1" s="1"/>
  <c r="C1035" i="1"/>
  <c r="H1034" i="1"/>
  <c r="D1034" i="1"/>
  <c r="G1034" i="1" s="1"/>
  <c r="C1034" i="1"/>
  <c r="D1033" i="1"/>
  <c r="G1033" i="1" s="1"/>
  <c r="C1033" i="1"/>
  <c r="H1032" i="1"/>
  <c r="G1032" i="1"/>
  <c r="D1032" i="1"/>
  <c r="C1032" i="1"/>
  <c r="H1031" i="1"/>
  <c r="D1031" i="1"/>
  <c r="G1031" i="1" s="1"/>
  <c r="C1031" i="1"/>
  <c r="H1030" i="1"/>
  <c r="D1030" i="1"/>
  <c r="G1030" i="1" s="1"/>
  <c r="C1030" i="1"/>
  <c r="G1029" i="1"/>
  <c r="D1029" i="1"/>
  <c r="H1029" i="1" s="1"/>
  <c r="C1029" i="1"/>
  <c r="G1028" i="1"/>
  <c r="D1028" i="1"/>
  <c r="H1028" i="1" s="1"/>
  <c r="C1028" i="1"/>
  <c r="D1027" i="1"/>
  <c r="G1027" i="1" s="1"/>
  <c r="C1027" i="1"/>
  <c r="D1026" i="1"/>
  <c r="G1026" i="1" s="1"/>
  <c r="C1026" i="1"/>
  <c r="D1025" i="1"/>
  <c r="G1025" i="1" s="1"/>
  <c r="C1025" i="1"/>
  <c r="C1024" i="1"/>
  <c r="H1023" i="1"/>
  <c r="D1023" i="1"/>
  <c r="G1023" i="1" s="1"/>
  <c r="C1023" i="1"/>
  <c r="G1022" i="1"/>
  <c r="D1022" i="1"/>
  <c r="H1022" i="1" s="1"/>
  <c r="C1022" i="1"/>
  <c r="D1021" i="1"/>
  <c r="G1021" i="1" s="1"/>
  <c r="C1021" i="1"/>
  <c r="D1020" i="1"/>
  <c r="G1020" i="1" s="1"/>
  <c r="C1020" i="1"/>
  <c r="D1019" i="1"/>
  <c r="G1019" i="1" s="1"/>
  <c r="C1019" i="1"/>
  <c r="C1018" i="1"/>
  <c r="C1017" i="1"/>
  <c r="H1016" i="1"/>
  <c r="G1016" i="1"/>
  <c r="D1016" i="1"/>
  <c r="C1016" i="1"/>
  <c r="D1015" i="1"/>
  <c r="H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D846" i="1"/>
  <c r="H846" i="1" s="1"/>
  <c r="C846" i="1"/>
  <c r="H845" i="1"/>
  <c r="G845" i="1"/>
  <c r="D845" i="1"/>
  <c r="C845" i="1"/>
  <c r="H844" i="1"/>
  <c r="G844" i="1"/>
  <c r="D844" i="1"/>
  <c r="C844" i="1"/>
  <c r="G843" i="1"/>
  <c r="D843" i="1"/>
  <c r="H843" i="1" s="1"/>
  <c r="C843" i="1"/>
  <c r="H842" i="1"/>
  <c r="G842" i="1"/>
  <c r="D842" i="1"/>
  <c r="C842" i="1"/>
  <c r="G841" i="1"/>
  <c r="D841" i="1"/>
  <c r="H841" i="1" s="1"/>
  <c r="C841" i="1"/>
  <c r="H840" i="1"/>
  <c r="G840" i="1"/>
  <c r="D840" i="1"/>
  <c r="C840" i="1"/>
  <c r="H839" i="1"/>
  <c r="G839" i="1"/>
  <c r="D839" i="1"/>
  <c r="C839" i="1"/>
  <c r="H838" i="1"/>
  <c r="G838" i="1"/>
  <c r="D838" i="1"/>
  <c r="C838" i="1"/>
  <c r="D837" i="1"/>
  <c r="H837" i="1" s="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G774" i="1"/>
  <c r="D774" i="1"/>
  <c r="H774" i="1" s="1"/>
  <c r="C774" i="1"/>
  <c r="H773" i="1"/>
  <c r="G773" i="1"/>
  <c r="D773" i="1"/>
  <c r="C773" i="1"/>
  <c r="H772" i="1"/>
  <c r="G772" i="1"/>
  <c r="D772" i="1"/>
  <c r="C772" i="1"/>
  <c r="D771" i="1"/>
  <c r="H771" i="1" s="1"/>
  <c r="C771" i="1"/>
  <c r="D770" i="1"/>
  <c r="H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G735" i="1"/>
  <c r="D735" i="1"/>
  <c r="H735" i="1" s="1"/>
  <c r="C735" i="1"/>
  <c r="D734" i="1"/>
  <c r="H734" i="1" s="1"/>
  <c r="C734" i="1"/>
  <c r="H733" i="1"/>
  <c r="G733" i="1"/>
  <c r="D733" i="1"/>
  <c r="C733" i="1"/>
  <c r="H732" i="1"/>
  <c r="G732" i="1"/>
  <c r="D732" i="1"/>
  <c r="C732" i="1"/>
  <c r="H731" i="1"/>
  <c r="G731" i="1"/>
  <c r="D731" i="1"/>
  <c r="C731" i="1"/>
  <c r="H730" i="1"/>
  <c r="G730" i="1"/>
  <c r="D730" i="1"/>
  <c r="C730" i="1"/>
  <c r="D729" i="1"/>
  <c r="H729" i="1" s="1"/>
  <c r="C729" i="1"/>
  <c r="H728" i="1"/>
  <c r="G728" i="1"/>
  <c r="D728" i="1"/>
  <c r="C728" i="1"/>
  <c r="H727" i="1"/>
  <c r="G727" i="1"/>
  <c r="D727" i="1"/>
  <c r="C727" i="1"/>
  <c r="G726"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G715" i="1"/>
  <c r="D715" i="1"/>
  <c r="H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D699" i="1"/>
  <c r="H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D666" i="1"/>
  <c r="H666" i="1" s="1"/>
  <c r="C666" i="1"/>
  <c r="H665" i="1"/>
  <c r="G665" i="1"/>
  <c r="D665" i="1"/>
  <c r="C665" i="1"/>
  <c r="H664" i="1"/>
  <c r="G664" i="1"/>
  <c r="D664" i="1"/>
  <c r="C664" i="1"/>
  <c r="H663" i="1"/>
  <c r="G663" i="1"/>
  <c r="D663" i="1"/>
  <c r="C663" i="1"/>
  <c r="H662" i="1"/>
  <c r="G662" i="1"/>
  <c r="D662" i="1"/>
  <c r="C662" i="1"/>
  <c r="H661" i="1"/>
  <c r="G661" i="1"/>
  <c r="D661" i="1"/>
  <c r="C661" i="1"/>
  <c r="D660" i="1"/>
  <c r="C660" i="1"/>
  <c r="H660" i="1" s="1"/>
  <c r="H659" i="1"/>
  <c r="G659" i="1"/>
  <c r="D659" i="1"/>
  <c r="C659" i="1"/>
  <c r="H658" i="1"/>
  <c r="G658" i="1"/>
  <c r="D658" i="1"/>
  <c r="C658" i="1"/>
  <c r="D657" i="1"/>
  <c r="H657" i="1" s="1"/>
  <c r="C657" i="1"/>
  <c r="H656" i="1"/>
  <c r="G656" i="1"/>
  <c r="D656" i="1"/>
  <c r="C656" i="1"/>
  <c r="D655" i="1"/>
  <c r="H655" i="1" s="1"/>
  <c r="C655" i="1"/>
  <c r="H654" i="1"/>
  <c r="G654" i="1"/>
  <c r="D654" i="1"/>
  <c r="C654" i="1"/>
  <c r="D653" i="1"/>
  <c r="H653" i="1" s="1"/>
  <c r="C653" i="1"/>
  <c r="H652" i="1"/>
  <c r="G652" i="1"/>
  <c r="D652" i="1"/>
  <c r="C652" i="1"/>
  <c r="H651" i="1"/>
  <c r="G651" i="1"/>
  <c r="D651" i="1"/>
  <c r="C651" i="1"/>
  <c r="D650" i="1"/>
  <c r="H650" i="1" s="1"/>
  <c r="C650" i="1"/>
  <c r="D649" i="1"/>
  <c r="H649" i="1" s="1"/>
  <c r="C649" i="1"/>
  <c r="D648" i="1"/>
  <c r="H648" i="1" s="1"/>
  <c r="C648" i="1"/>
  <c r="D647" i="1"/>
  <c r="H647" i="1" s="1"/>
  <c r="C647" i="1"/>
  <c r="D646" i="1"/>
  <c r="H646" i="1" s="1"/>
  <c r="C646" i="1"/>
  <c r="H645" i="1"/>
  <c r="G645" i="1"/>
  <c r="D645" i="1"/>
  <c r="C645" i="1"/>
  <c r="C642" i="1"/>
  <c r="D636" i="1"/>
  <c r="H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C423" i="1"/>
  <c r="C422" i="1"/>
  <c r="H421" i="1"/>
  <c r="D421" i="1"/>
  <c r="G421" i="1" s="1"/>
  <c r="C421" i="1"/>
  <c r="D416" i="1"/>
  <c r="H416" i="1" s="1"/>
  <c r="C416" i="1"/>
  <c r="G415" i="1"/>
  <c r="D415" i="1"/>
  <c r="H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D399" i="1"/>
  <c r="H399" i="1" s="1"/>
  <c r="C399" i="1"/>
  <c r="H398" i="1"/>
  <c r="G398" i="1"/>
  <c r="D398" i="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H372" i="1"/>
  <c r="G372" i="1"/>
  <c r="D372" i="1"/>
  <c r="C372" i="1"/>
  <c r="D371" i="1"/>
  <c r="H371" i="1" s="1"/>
  <c r="C371" i="1"/>
  <c r="D370" i="1"/>
  <c r="H370" i="1" s="1"/>
  <c r="C370" i="1"/>
  <c r="H369" i="1"/>
  <c r="D369" i="1"/>
  <c r="G369" i="1" s="1"/>
  <c r="C369" i="1"/>
  <c r="H367" i="1"/>
  <c r="G367" i="1"/>
  <c r="D367" i="1"/>
  <c r="C367" i="1"/>
  <c r="H366" i="1"/>
  <c r="G366" i="1"/>
  <c r="D366" i="1"/>
  <c r="C366" i="1"/>
  <c r="D365" i="1"/>
  <c r="H365" i="1" s="1"/>
  <c r="C365" i="1"/>
  <c r="H364" i="1"/>
  <c r="G364" i="1"/>
  <c r="D364" i="1"/>
  <c r="C364" i="1"/>
  <c r="H363" i="1"/>
  <c r="G363" i="1"/>
  <c r="D363" i="1"/>
  <c r="C363" i="1"/>
  <c r="H362" i="1"/>
  <c r="G362" i="1"/>
  <c r="D362" i="1"/>
  <c r="C362" i="1"/>
  <c r="D361" i="1"/>
  <c r="H361" i="1" s="1"/>
  <c r="C361" i="1"/>
  <c r="H360" i="1"/>
  <c r="G360" i="1"/>
  <c r="D360" i="1"/>
  <c r="C360" i="1"/>
  <c r="H359" i="1"/>
  <c r="G359" i="1"/>
  <c r="D359" i="1"/>
  <c r="C359" i="1"/>
  <c r="H358" i="1"/>
  <c r="G358" i="1"/>
  <c r="D358" i="1"/>
  <c r="C358" i="1"/>
  <c r="H357" i="1"/>
  <c r="G357" i="1"/>
  <c r="D357" i="1"/>
  <c r="C357" i="1"/>
  <c r="D356" i="1"/>
  <c r="H356" i="1" s="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C305" i="1"/>
  <c r="C304" i="1"/>
  <c r="G302" i="1"/>
  <c r="D302" i="1"/>
  <c r="H302" i="1" s="1"/>
  <c r="C302" i="1"/>
  <c r="H301" i="1"/>
  <c r="D301" i="1"/>
  <c r="G301" i="1" s="1"/>
  <c r="C301" i="1"/>
  <c r="D300" i="1"/>
  <c r="C300" i="1"/>
  <c r="H300" i="1" s="1"/>
  <c r="H299" i="1"/>
  <c r="D299" i="1"/>
  <c r="G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D280" i="1"/>
  <c r="H280" i="1" s="1"/>
  <c r="C280" i="1"/>
  <c r="D279" i="1"/>
  <c r="H279" i="1" s="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H270" i="1"/>
  <c r="D270" i="1"/>
  <c r="G270" i="1" s="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D243" i="1"/>
  <c r="G243" i="1" s="1"/>
  <c r="C243" i="1"/>
  <c r="D242" i="1"/>
  <c r="G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G234" i="1" s="1"/>
  <c r="C234"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D224" i="1"/>
  <c r="G224" i="1" s="1"/>
  <c r="C224" i="1"/>
  <c r="H223" i="1"/>
  <c r="D223" i="1"/>
  <c r="G223" i="1" s="1"/>
  <c r="C223" i="1"/>
  <c r="H222" i="1"/>
  <c r="G222" i="1"/>
  <c r="D222" i="1"/>
  <c r="C222" i="1"/>
  <c r="H221" i="1"/>
  <c r="D221" i="1"/>
  <c r="G221" i="1" s="1"/>
  <c r="C221" i="1"/>
  <c r="D220" i="1"/>
  <c r="G220" i="1" s="1"/>
  <c r="C220" i="1"/>
  <c r="H219" i="1"/>
  <c r="G219" i="1"/>
  <c r="D219" i="1"/>
  <c r="C219" i="1"/>
  <c r="C218" i="1"/>
  <c r="D216" i="1"/>
  <c r="H216" i="1" s="1"/>
  <c r="C216" i="1"/>
  <c r="D215" i="1"/>
  <c r="G215" i="1" s="1"/>
  <c r="C215" i="1"/>
  <c r="D214" i="1"/>
  <c r="H214" i="1" s="1"/>
  <c r="C214" i="1"/>
  <c r="D213" i="1"/>
  <c r="G213" i="1" s="1"/>
  <c r="C213" i="1"/>
  <c r="D212" i="1"/>
  <c r="H212" i="1" s="1"/>
  <c r="C212" i="1"/>
  <c r="D211" i="1"/>
  <c r="G211" i="1" s="1"/>
  <c r="C211" i="1"/>
  <c r="D210" i="1"/>
  <c r="G210" i="1" s="1"/>
  <c r="C210" i="1"/>
  <c r="D209" i="1"/>
  <c r="H209" i="1" s="1"/>
  <c r="C209" i="1"/>
  <c r="D208" i="1"/>
  <c r="G208" i="1" s="1"/>
  <c r="C208" i="1"/>
  <c r="D207" i="1"/>
  <c r="G207" i="1" s="1"/>
  <c r="C207" i="1"/>
  <c r="D206" i="1"/>
  <c r="H206" i="1" s="1"/>
  <c r="C206" i="1"/>
  <c r="D205" i="1"/>
  <c r="G205" i="1" s="1"/>
  <c r="C205" i="1"/>
  <c r="D204" i="1"/>
  <c r="H204" i="1" s="1"/>
  <c r="C204" i="1"/>
  <c r="D203" i="1"/>
  <c r="G203" i="1" s="1"/>
  <c r="C203" i="1"/>
  <c r="D202" i="1"/>
  <c r="G202" i="1" s="1"/>
  <c r="C202" i="1"/>
  <c r="D201" i="1"/>
  <c r="H201" i="1" s="1"/>
  <c r="C201" i="1"/>
  <c r="D200" i="1"/>
  <c r="G200" i="1" s="1"/>
  <c r="C200" i="1"/>
  <c r="D199" i="1"/>
  <c r="G199" i="1" s="1"/>
  <c r="C199" i="1"/>
  <c r="D197" i="1"/>
  <c r="H197" i="1" s="1"/>
  <c r="C197" i="1"/>
  <c r="D196" i="1"/>
  <c r="H196" i="1" s="1"/>
  <c r="C196" i="1"/>
  <c r="D195" i="1"/>
  <c r="H195" i="1" s="1"/>
  <c r="C195" i="1"/>
  <c r="D194" i="1"/>
  <c r="H194" i="1" s="1"/>
  <c r="C194" i="1"/>
  <c r="D193" i="1"/>
  <c r="H193" i="1" s="1"/>
  <c r="C193" i="1"/>
  <c r="D192" i="1"/>
  <c r="H192" i="1" s="1"/>
  <c r="C192" i="1"/>
  <c r="D191" i="1"/>
  <c r="H191" i="1" s="1"/>
  <c r="C191" i="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C160" i="1"/>
  <c r="D159" i="1"/>
  <c r="H159" i="1" s="1"/>
  <c r="C159" i="1"/>
  <c r="D158" i="1"/>
  <c r="H158" i="1" s="1"/>
  <c r="C158" i="1"/>
  <c r="D157" i="1"/>
  <c r="H157" i="1" s="1"/>
  <c r="C157" i="1"/>
  <c r="C156" i="1"/>
  <c r="D155" i="1"/>
  <c r="H155" i="1" s="1"/>
  <c r="C155" i="1"/>
  <c r="D154" i="1"/>
  <c r="H154" i="1" s="1"/>
  <c r="C154" i="1"/>
  <c r="D153" i="1"/>
  <c r="H153" i="1" s="1"/>
  <c r="C153" i="1"/>
  <c r="D152" i="1"/>
  <c r="H152" i="1" s="1"/>
  <c r="C152" i="1"/>
  <c r="D151" i="1"/>
  <c r="H151" i="1" s="1"/>
  <c r="C151" i="1"/>
  <c r="D150" i="1"/>
  <c r="H150" i="1" s="1"/>
  <c r="C150" i="1"/>
  <c r="C149" i="1"/>
  <c r="H147" i="1"/>
  <c r="G147" i="1"/>
  <c r="D147" i="1"/>
  <c r="C147" i="1"/>
  <c r="H146" i="1"/>
  <c r="G146" i="1"/>
  <c r="D146" i="1"/>
  <c r="C146" i="1"/>
  <c r="H145" i="1"/>
  <c r="G145" i="1"/>
  <c r="D145" i="1"/>
  <c r="C145" i="1"/>
  <c r="D144" i="1"/>
  <c r="G144" i="1" s="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G137" i="1" s="1"/>
  <c r="C137"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D126" i="1"/>
  <c r="H126" i="1" s="1"/>
  <c r="C126" i="1"/>
  <c r="D125" i="1"/>
  <c r="H125" i="1" s="1"/>
  <c r="C125" i="1"/>
  <c r="D124" i="1"/>
  <c r="H124" i="1" s="1"/>
  <c r="C124" i="1"/>
  <c r="H123" i="1"/>
  <c r="G123" i="1"/>
  <c r="D123" i="1"/>
  <c r="C123" i="1"/>
  <c r="D122" i="1"/>
  <c r="H122" i="1" s="1"/>
  <c r="C122" i="1"/>
  <c r="C121" i="1"/>
  <c r="H120" i="1"/>
  <c r="G120" i="1"/>
  <c r="D120" i="1"/>
  <c r="C120" i="1"/>
  <c r="H119" i="1"/>
  <c r="G119" i="1"/>
  <c r="D119" i="1"/>
  <c r="C119" i="1"/>
  <c r="D118" i="1"/>
  <c r="H118" i="1" s="1"/>
  <c r="C118" i="1"/>
  <c r="H117" i="1"/>
  <c r="G117" i="1"/>
  <c r="D117" i="1"/>
  <c r="C117" i="1"/>
  <c r="H116" i="1"/>
  <c r="D116" i="1"/>
  <c r="G116" i="1" s="1"/>
  <c r="C116" i="1"/>
  <c r="H115" i="1"/>
  <c r="G115" i="1"/>
  <c r="D115" i="1"/>
  <c r="C115" i="1"/>
  <c r="H114" i="1"/>
  <c r="G114" i="1"/>
  <c r="D114" i="1"/>
  <c r="C114" i="1"/>
  <c r="H113" i="1"/>
  <c r="G113" i="1"/>
  <c r="D113" i="1"/>
  <c r="C113" i="1"/>
  <c r="H112" i="1"/>
  <c r="G112" i="1"/>
  <c r="D112" i="1"/>
  <c r="C112" i="1"/>
  <c r="D111" i="1"/>
  <c r="H111" i="1" s="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D90" i="1"/>
  <c r="H90" i="1" s="1"/>
  <c r="C90" i="1"/>
  <c r="H89" i="1"/>
  <c r="G89" i="1"/>
  <c r="D89" i="1"/>
  <c r="C89" i="1"/>
  <c r="H88" i="1"/>
  <c r="D88" i="1"/>
  <c r="G88" i="1" s="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G65" i="1" s="1"/>
  <c r="C65" i="1"/>
  <c r="D64" i="1"/>
  <c r="G64" i="1" s="1"/>
  <c r="C64" i="1"/>
  <c r="D63" i="1"/>
  <c r="G63" i="1" s="1"/>
  <c r="C63" i="1"/>
  <c r="H62" i="1"/>
  <c r="G62" i="1"/>
  <c r="D62" i="1"/>
  <c r="C62" i="1"/>
  <c r="H61" i="1"/>
  <c r="G61" i="1"/>
  <c r="D61" i="1"/>
  <c r="C61" i="1"/>
  <c r="D60" i="1"/>
  <c r="G60" i="1" s="1"/>
  <c r="C60" i="1"/>
  <c r="H59" i="1"/>
  <c r="G59" i="1"/>
  <c r="D59" i="1"/>
  <c r="C59" i="1"/>
  <c r="H58" i="1"/>
  <c r="G58" i="1"/>
  <c r="D58" i="1"/>
  <c r="C58" i="1"/>
  <c r="H57" i="1"/>
  <c r="G57" i="1"/>
  <c r="D57" i="1"/>
  <c r="C57" i="1"/>
  <c r="D56" i="1"/>
  <c r="G56" i="1" s="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4" i="1"/>
  <c r="G44" i="1" s="1"/>
  <c r="C44" i="1"/>
  <c r="D43" i="1"/>
  <c r="G43" i="1" s="1"/>
  <c r="C43" i="1"/>
  <c r="D42" i="1"/>
  <c r="G42" i="1" s="1"/>
  <c r="C42" i="1"/>
  <c r="D41" i="1"/>
  <c r="H41" i="1" s="1"/>
  <c r="C41" i="1"/>
  <c r="D40" i="1"/>
  <c r="G40" i="1" s="1"/>
  <c r="C40" i="1"/>
  <c r="D39" i="1"/>
  <c r="G39" i="1" s="1"/>
  <c r="C39" i="1"/>
  <c r="D38" i="1"/>
  <c r="H38" i="1" s="1"/>
  <c r="C38" i="1"/>
  <c r="D37" i="1"/>
  <c r="G37" i="1" s="1"/>
  <c r="C37" i="1"/>
  <c r="D36" i="1"/>
  <c r="G36" i="1" s="1"/>
  <c r="C36" i="1"/>
  <c r="D35" i="1"/>
  <c r="H35" i="1" s="1"/>
  <c r="C35" i="1"/>
  <c r="D34" i="1"/>
  <c r="G34" i="1" s="1"/>
  <c r="C34" i="1"/>
  <c r="D33" i="1"/>
  <c r="G33" i="1" s="1"/>
  <c r="C33" i="1"/>
  <c r="D32" i="1"/>
  <c r="H32" i="1" s="1"/>
  <c r="C32" i="1"/>
  <c r="D31" i="1"/>
  <c r="G31" i="1" s="1"/>
  <c r="C31" i="1"/>
  <c r="D30" i="1"/>
  <c r="G30" i="1" s="1"/>
  <c r="C30" i="1"/>
  <c r="D29" i="1"/>
  <c r="H29" i="1" s="1"/>
  <c r="C29" i="1"/>
  <c r="D28" i="1"/>
  <c r="G28" i="1" s="1"/>
  <c r="C28" i="1"/>
  <c r="D27" i="1"/>
  <c r="G27" i="1" s="1"/>
  <c r="C27" i="1"/>
  <c r="D26" i="1"/>
  <c r="H26" i="1" s="1"/>
  <c r="C26" i="1"/>
  <c r="D25" i="1"/>
  <c r="G25" i="1" s="1"/>
  <c r="C25" i="1"/>
  <c r="D24" i="1"/>
  <c r="G24" i="1" s="1"/>
  <c r="C24" i="1"/>
  <c r="D23" i="1"/>
  <c r="H23" i="1" s="1"/>
  <c r="C23" i="1"/>
  <c r="D22" i="1"/>
  <c r="G22" i="1" s="1"/>
  <c r="C22" i="1"/>
  <c r="D21" i="1"/>
  <c r="G21" i="1" s="1"/>
  <c r="C21" i="1"/>
  <c r="D20" i="1"/>
  <c r="H20" i="1" s="1"/>
  <c r="C20" i="1"/>
  <c r="D19" i="1"/>
  <c r="G19" i="1" s="1"/>
  <c r="C19" i="1"/>
  <c r="D18" i="1"/>
  <c r="G18" i="1" s="1"/>
  <c r="C18" i="1"/>
  <c r="D17" i="1"/>
  <c r="H17" i="1" s="1"/>
  <c r="C17" i="1"/>
  <c r="D16" i="1"/>
  <c r="G16" i="1" s="1"/>
  <c r="C16" i="1"/>
  <c r="D15" i="1"/>
  <c r="G15" i="1" s="1"/>
  <c r="C15" i="1"/>
  <c r="D14" i="1"/>
  <c r="H14" i="1" s="1"/>
  <c r="C14" i="1"/>
  <c r="D13" i="1"/>
  <c r="G13" i="1" s="1"/>
  <c r="C13" i="1"/>
  <c r="D12" i="1"/>
  <c r="G12" i="1" s="1"/>
  <c r="C12" i="1"/>
  <c r="D11" i="1"/>
  <c r="H11" i="1" s="1"/>
  <c r="C11" i="1"/>
  <c r="D10" i="1"/>
  <c r="G10" i="1" s="1"/>
  <c r="C10" i="1"/>
  <c r="D9" i="1"/>
  <c r="G9" i="1" s="1"/>
  <c r="C9" i="1"/>
  <c r="D8" i="1"/>
  <c r="H8" i="1" s="1"/>
  <c r="C8" i="1"/>
  <c r="D7" i="1"/>
  <c r="G7" i="1" s="1"/>
  <c r="C7" i="1"/>
  <c r="D6" i="1"/>
  <c r="H6" i="1" s="1"/>
  <c r="C6" i="1"/>
  <c r="D5" i="1"/>
  <c r="G5" i="1" s="1"/>
  <c r="C5" i="1"/>
  <c r="D4" i="1"/>
  <c r="G4" i="1" s="1"/>
  <c r="C4" i="1"/>
  <c r="G1057" i="1" l="1"/>
  <c r="H1264" i="1"/>
  <c r="E255" i="5"/>
  <c r="D1259" i="1" s="1"/>
  <c r="H1259" i="1" s="1"/>
  <c r="H1265" i="1"/>
  <c r="G1260" i="1"/>
  <c r="G1388" i="1"/>
  <c r="G1386" i="1"/>
  <c r="G1385" i="1"/>
  <c r="G1384" i="1"/>
  <c r="G1400" i="1"/>
  <c r="G1339" i="1"/>
  <c r="G1305" i="1"/>
  <c r="G1306" i="1"/>
  <c r="F236" i="9"/>
  <c r="E36" i="9"/>
  <c r="B36" i="9" s="1"/>
  <c r="E320" i="9"/>
  <c r="B320" i="9" s="1"/>
  <c r="H1301" i="1"/>
  <c r="G1301" i="1"/>
  <c r="H1300" i="1"/>
  <c r="G1300" i="1"/>
  <c r="F297" i="5"/>
  <c r="E335" i="9"/>
  <c r="B335" i="9" s="1"/>
  <c r="H1294" i="1"/>
  <c r="H1292" i="1"/>
  <c r="H1291" i="1"/>
  <c r="G1290" i="1"/>
  <c r="H1290" i="1"/>
  <c r="H1279" i="1"/>
  <c r="G1259" i="1"/>
  <c r="F255" i="5"/>
  <c r="G1261" i="1"/>
  <c r="F256" i="5"/>
  <c r="G1258" i="1"/>
  <c r="G1256" i="1"/>
  <c r="G1257" i="1"/>
  <c r="G1201" i="1"/>
  <c r="H1202" i="1"/>
  <c r="F197" i="5"/>
  <c r="G1200" i="1"/>
  <c r="G1199" i="1"/>
  <c r="H1193" i="1"/>
  <c r="D178" i="5"/>
  <c r="G1190" i="1"/>
  <c r="G1193" i="1"/>
  <c r="G1184" i="1"/>
  <c r="G1166" i="1"/>
  <c r="E312" i="9"/>
  <c r="B312" i="9" s="1"/>
  <c r="G1165" i="1"/>
  <c r="G1164" i="1"/>
  <c r="H1092" i="1"/>
  <c r="E307" i="9"/>
  <c r="H1075" i="1"/>
  <c r="G1075" i="1"/>
  <c r="D1076" i="1"/>
  <c r="H1061" i="1"/>
  <c r="H1062" i="1"/>
  <c r="H1060" i="1"/>
  <c r="H1039" i="1"/>
  <c r="H1035" i="1"/>
  <c r="F29" i="5"/>
  <c r="H1033" i="1"/>
  <c r="H1027" i="1"/>
  <c r="H1026" i="1"/>
  <c r="H1024" i="1"/>
  <c r="H1025" i="1"/>
  <c r="H1021" i="1"/>
  <c r="H1020" i="1"/>
  <c r="H1018" i="1"/>
  <c r="H1019" i="1"/>
  <c r="F13" i="5"/>
  <c r="G1015" i="1"/>
  <c r="G1013" i="1"/>
  <c r="G1014" i="1"/>
  <c r="G1539" i="1"/>
  <c r="H1539" i="1"/>
  <c r="G1540" i="1"/>
  <c r="H1540" i="1"/>
  <c r="G636" i="1"/>
  <c r="G416" i="1"/>
  <c r="G1536" i="1"/>
  <c r="G1534" i="1"/>
  <c r="G1531" i="1"/>
  <c r="H1525" i="1"/>
  <c r="G1525" i="1"/>
  <c r="F129" i="6"/>
  <c r="F130" i="6"/>
  <c r="G1514" i="1"/>
  <c r="G1515" i="1"/>
  <c r="F118" i="6"/>
  <c r="G1513" i="1"/>
  <c r="H1512" i="1"/>
  <c r="E114" i="6"/>
  <c r="I30" i="3" s="1"/>
  <c r="G1509" i="1"/>
  <c r="H1505" i="1"/>
  <c r="G1502" i="1"/>
  <c r="G1484" i="1"/>
  <c r="H1478" i="1"/>
  <c r="G1480" i="1"/>
  <c r="G1479" i="1"/>
  <c r="G1477" i="1"/>
  <c r="H1471" i="1"/>
  <c r="H1472" i="1"/>
  <c r="H1450" i="1"/>
  <c r="G1450" i="1"/>
  <c r="F54" i="6"/>
  <c r="H1449" i="1"/>
  <c r="G1446" i="1"/>
  <c r="G1448" i="1"/>
  <c r="G1444" i="1"/>
  <c r="G1443" i="1"/>
  <c r="G1439" i="1"/>
  <c r="G1441" i="1"/>
  <c r="F43" i="6"/>
  <c r="G1435" i="1"/>
  <c r="G1436" i="1"/>
  <c r="H1424" i="1"/>
  <c r="H1426" i="1"/>
  <c r="G1418" i="1"/>
  <c r="G1420" i="1"/>
  <c r="G1415" i="1"/>
  <c r="H1409" i="1"/>
  <c r="E5" i="6"/>
  <c r="G1402" i="1"/>
  <c r="G1403" i="1"/>
  <c r="F6" i="6"/>
  <c r="G1681" i="1"/>
  <c r="G1669" i="1"/>
  <c r="H1670" i="1"/>
  <c r="G1659" i="1"/>
  <c r="G1655" i="1"/>
  <c r="H1654" i="1"/>
  <c r="G1649" i="1"/>
  <c r="H1650" i="1"/>
  <c r="G1645" i="1"/>
  <c r="G1635" i="1"/>
  <c r="H1634" i="1"/>
  <c r="D51" i="8"/>
  <c r="H1610" i="1"/>
  <c r="G1609" i="1"/>
  <c r="G1606" i="1"/>
  <c r="G1602" i="1"/>
  <c r="H1602" i="1"/>
  <c r="G1605" i="1"/>
  <c r="G1593" i="1"/>
  <c r="H1591" i="1"/>
  <c r="G1590" i="1"/>
  <c r="G1589" i="1"/>
  <c r="G1585" i="1"/>
  <c r="D6" i="8"/>
  <c r="C1583" i="1" s="1"/>
  <c r="H1583" i="1" s="1"/>
  <c r="G1587" i="1"/>
  <c r="E29" i="9"/>
  <c r="B29" i="9" s="1"/>
  <c r="G660" i="1"/>
  <c r="G846" i="1"/>
  <c r="G837" i="1"/>
  <c r="G771" i="1"/>
  <c r="G770" i="1"/>
  <c r="E57" i="9"/>
  <c r="B57" i="9" s="1"/>
  <c r="F244" i="9"/>
  <c r="G734" i="1"/>
  <c r="G729" i="1"/>
  <c r="E49" i="9"/>
  <c r="B49" i="9" s="1"/>
  <c r="G725" i="1"/>
  <c r="F232" i="9"/>
  <c r="E41" i="9"/>
  <c r="B41" i="9" s="1"/>
  <c r="G699" i="1"/>
  <c r="G666" i="1"/>
  <c r="G657" i="1"/>
  <c r="E28" i="9"/>
  <c r="B28" i="9" s="1"/>
  <c r="F230" i="9"/>
  <c r="B230" i="9" s="1"/>
  <c r="G655" i="1"/>
  <c r="G653" i="1"/>
  <c r="E25" i="9"/>
  <c r="B25" i="9" s="1"/>
  <c r="E26" i="9"/>
  <c r="B26" i="9" s="1"/>
  <c r="G650" i="1"/>
  <c r="E296" i="9"/>
  <c r="B296" i="9" s="1"/>
  <c r="G648" i="1"/>
  <c r="G647" i="1"/>
  <c r="G646" i="1"/>
  <c r="G649" i="1"/>
  <c r="F656" i="4"/>
  <c r="E648" i="4"/>
  <c r="D642" i="1" s="1"/>
  <c r="G399" i="1"/>
  <c r="G396" i="1"/>
  <c r="G381" i="1"/>
  <c r="G380" i="1"/>
  <c r="G379" i="1"/>
  <c r="G378" i="1"/>
  <c r="G377" i="1"/>
  <c r="G376" i="1"/>
  <c r="G374" i="1"/>
  <c r="G375" i="1"/>
  <c r="F379" i="4"/>
  <c r="G373" i="1"/>
  <c r="G371" i="1"/>
  <c r="G370" i="1"/>
  <c r="G361" i="1"/>
  <c r="G356" i="1"/>
  <c r="G365" i="1"/>
  <c r="G317" i="1"/>
  <c r="G318" i="1"/>
  <c r="D305" i="1"/>
  <c r="F310" i="4"/>
  <c r="G300" i="1"/>
  <c r="F428" i="4"/>
  <c r="D423" i="1"/>
  <c r="H298" i="1"/>
  <c r="D422" i="1"/>
  <c r="F426" i="4"/>
  <c r="G269" i="1"/>
  <c r="H269" i="1"/>
  <c r="G279" i="1"/>
  <c r="G280" i="1"/>
  <c r="F283" i="4"/>
  <c r="G272" i="1"/>
  <c r="F247" i="9"/>
  <c r="F273" i="4"/>
  <c r="F269" i="4"/>
  <c r="E262" i="4"/>
  <c r="D258" i="1" s="1"/>
  <c r="E81" i="9"/>
  <c r="B81" i="9" s="1"/>
  <c r="H242" i="1"/>
  <c r="H243" i="1"/>
  <c r="G233" i="1"/>
  <c r="H233" i="1"/>
  <c r="H234" i="1"/>
  <c r="E230" i="4"/>
  <c r="D226" i="1" s="1"/>
  <c r="H224" i="1"/>
  <c r="D218" i="1"/>
  <c r="H220" i="1"/>
  <c r="F222" i="4"/>
  <c r="F246" i="9"/>
  <c r="B246" i="9" s="1"/>
  <c r="E202" i="4"/>
  <c r="D198" i="1" s="1"/>
  <c r="E54" i="9"/>
  <c r="B54" i="9" s="1"/>
  <c r="F241" i="9"/>
  <c r="E53" i="9"/>
  <c r="B53" i="9" s="1"/>
  <c r="E52" i="9"/>
  <c r="B52" i="9" s="1"/>
  <c r="F238" i="9"/>
  <c r="B238" i="9" s="1"/>
  <c r="E50" i="9"/>
  <c r="B50" i="9" s="1"/>
  <c r="E164" i="4"/>
  <c r="D160" i="1" s="1"/>
  <c r="H160" i="1" s="1"/>
  <c r="F165" i="4"/>
  <c r="D156" i="1"/>
  <c r="H156" i="1" s="1"/>
  <c r="E153" i="4"/>
  <c r="E48" i="9"/>
  <c r="B48" i="9" s="1"/>
  <c r="H137" i="1"/>
  <c r="H144" i="1"/>
  <c r="E140" i="4"/>
  <c r="D136" i="1" s="1"/>
  <c r="G126" i="1"/>
  <c r="G125" i="1"/>
  <c r="G122" i="1"/>
  <c r="G124" i="1"/>
  <c r="E125" i="4"/>
  <c r="G118" i="1"/>
  <c r="E46" i="9"/>
  <c r="B46" i="9" s="1"/>
  <c r="G108" i="1"/>
  <c r="G111" i="1"/>
  <c r="E106" i="4"/>
  <c r="D102" i="1" s="1"/>
  <c r="E45" i="9"/>
  <c r="B45" i="9" s="1"/>
  <c r="F235" i="9"/>
  <c r="G93" i="1"/>
  <c r="G90" i="1"/>
  <c r="G87" i="1"/>
  <c r="E82" i="4"/>
  <c r="D78" i="1" s="1"/>
  <c r="F91" i="4"/>
  <c r="F83" i="4"/>
  <c r="H64" i="1"/>
  <c r="H65" i="1"/>
  <c r="E34" i="9"/>
  <c r="B34" i="9" s="1"/>
  <c r="H60" i="1"/>
  <c r="H63" i="1"/>
  <c r="H56" i="1"/>
  <c r="G55" i="1"/>
  <c r="E49" i="4"/>
  <c r="D45" i="1" s="1"/>
  <c r="E30" i="9"/>
  <c r="B30" i="9" s="1"/>
  <c r="G54" i="1"/>
  <c r="F29" i="4"/>
  <c r="F23" i="4"/>
  <c r="E7" i="4"/>
  <c r="E31" i="9"/>
  <c r="B31" i="9" s="1"/>
  <c r="E322" i="9"/>
  <c r="B322" i="9" s="1"/>
  <c r="G6" i="1"/>
  <c r="G8" i="1"/>
  <c r="G11" i="1"/>
  <c r="G14" i="1"/>
  <c r="G17" i="1"/>
  <c r="G20" i="1"/>
  <c r="G23" i="1"/>
  <c r="G26" i="1"/>
  <c r="G29" i="1"/>
  <c r="G32" i="1"/>
  <c r="G35" i="1"/>
  <c r="G38" i="1"/>
  <c r="G41" i="1"/>
  <c r="G201" i="1"/>
  <c r="G204" i="1"/>
  <c r="G206" i="1"/>
  <c r="G209" i="1"/>
  <c r="G212" i="1"/>
  <c r="G214" i="1"/>
  <c r="G216" i="1"/>
  <c r="H4" i="1"/>
  <c r="H5" i="1"/>
  <c r="H7" i="1"/>
  <c r="H9" i="1"/>
  <c r="H10" i="1"/>
  <c r="H12" i="1"/>
  <c r="H13" i="1"/>
  <c r="H15" i="1"/>
  <c r="H16" i="1"/>
  <c r="H18" i="1"/>
  <c r="H19" i="1"/>
  <c r="H21" i="1"/>
  <c r="H22" i="1"/>
  <c r="H24" i="1"/>
  <c r="H25" i="1"/>
  <c r="H27" i="1"/>
  <c r="H28" i="1"/>
  <c r="H30" i="1"/>
  <c r="H31" i="1"/>
  <c r="H33" i="1"/>
  <c r="H34" i="1"/>
  <c r="H36" i="1"/>
  <c r="H37" i="1"/>
  <c r="H39" i="1"/>
  <c r="H40" i="1"/>
  <c r="H42" i="1"/>
  <c r="H43" i="1"/>
  <c r="H44"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H199" i="1"/>
  <c r="H200" i="1"/>
  <c r="H202" i="1"/>
  <c r="H203" i="1"/>
  <c r="H205" i="1"/>
  <c r="H207" i="1"/>
  <c r="H208" i="1"/>
  <c r="H210" i="1"/>
  <c r="H211" i="1"/>
  <c r="H213" i="1"/>
  <c r="H215" i="1"/>
  <c r="H1581" i="1"/>
  <c r="G1581" i="1"/>
  <c r="I1581" i="1" s="1"/>
  <c r="J1581" i="1"/>
  <c r="H1596" i="1"/>
  <c r="G1596" i="1"/>
  <c r="I1541" i="1"/>
  <c r="H1546" i="1"/>
  <c r="H1551" i="1"/>
  <c r="G1551" i="1"/>
  <c r="I1551" i="1" s="1"/>
  <c r="J1551" i="1"/>
  <c r="H1555" i="1"/>
  <c r="G1555" i="1"/>
  <c r="H1557" i="1"/>
  <c r="G1557" i="1"/>
  <c r="J1557" i="1"/>
  <c r="H1561" i="1"/>
  <c r="G1561" i="1"/>
  <c r="I1561" i="1" s="1"/>
  <c r="J1561" i="1"/>
  <c r="H1564" i="1"/>
  <c r="G1564" i="1"/>
  <c r="J1564" i="1"/>
  <c r="H1568" i="1"/>
  <c r="G1568" i="1"/>
  <c r="I1568" i="1" s="1"/>
  <c r="J1568" i="1"/>
  <c r="H1576" i="1"/>
  <c r="G1576" i="1"/>
  <c r="J1576" i="1"/>
  <c r="I1578" i="1"/>
  <c r="H1584" i="1"/>
  <c r="G1584" i="1"/>
  <c r="H1600" i="1"/>
  <c r="G1600"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H1544" i="1"/>
  <c r="I1548" i="1"/>
  <c r="I1552" i="1"/>
  <c r="I1558" i="1"/>
  <c r="I1562" i="1"/>
  <c r="I1565" i="1"/>
  <c r="I1569" i="1"/>
  <c r="I1573" i="1"/>
  <c r="H1579" i="1"/>
  <c r="G1579" i="1"/>
  <c r="I1579" i="1" s="1"/>
  <c r="J1579" i="1"/>
  <c r="H1588" i="1"/>
  <c r="G1588" i="1"/>
  <c r="H1604" i="1"/>
  <c r="G1604" i="1"/>
  <c r="D304" i="1"/>
  <c r="H1542" i="1"/>
  <c r="I1545" i="1"/>
  <c r="H1549" i="1"/>
  <c r="G1549" i="1"/>
  <c r="I1549" i="1" s="1"/>
  <c r="J1549" i="1"/>
  <c r="H1553" i="1"/>
  <c r="G1553" i="1"/>
  <c r="J1553" i="1"/>
  <c r="H1556" i="1"/>
  <c r="G1556" i="1"/>
  <c r="H1559" i="1"/>
  <c r="G1559" i="1"/>
  <c r="I1559" i="1" s="1"/>
  <c r="J1559" i="1"/>
  <c r="H1563" i="1"/>
  <c r="G1563" i="1"/>
  <c r="H1566" i="1"/>
  <c r="G1566" i="1"/>
  <c r="J1566" i="1"/>
  <c r="H1570" i="1"/>
  <c r="G1570" i="1"/>
  <c r="I1570" i="1" s="1"/>
  <c r="J1570" i="1"/>
  <c r="H1574" i="1"/>
  <c r="G1574" i="1"/>
  <c r="J1574" i="1"/>
  <c r="H1592" i="1"/>
  <c r="G1592" i="1"/>
  <c r="H1608" i="1"/>
  <c r="G1608" i="1"/>
  <c r="H1612" i="1"/>
  <c r="G1612" i="1"/>
  <c r="H1616" i="1"/>
  <c r="G1616" i="1"/>
  <c r="H1620" i="1"/>
  <c r="G1620" i="1"/>
  <c r="F135" i="4"/>
  <c r="D134" i="4"/>
  <c r="G201" i="9"/>
  <c r="E201" i="9" s="1"/>
  <c r="B201" i="9" s="1"/>
  <c r="F309" i="4"/>
  <c r="F374" i="4"/>
  <c r="D373" i="4"/>
  <c r="F431" i="4"/>
  <c r="F467" i="4"/>
  <c r="D466" i="4"/>
  <c r="D522" i="4"/>
  <c r="F529" i="4"/>
  <c r="G156" i="9"/>
  <c r="E156" i="9" s="1"/>
  <c r="B156" i="9" s="1"/>
  <c r="F607" i="4"/>
  <c r="F70" i="5"/>
  <c r="G316" i="9"/>
  <c r="G315" i="9"/>
  <c r="D147" i="5"/>
  <c r="F150" i="5"/>
  <c r="H336" i="9"/>
  <c r="F178" i="5"/>
  <c r="E177" i="5"/>
  <c r="G339" i="9"/>
  <c r="E339" i="9" s="1"/>
  <c r="B339" i="9" s="1"/>
  <c r="F219" i="5"/>
  <c r="F5" i="6"/>
  <c r="G1542" i="1"/>
  <c r="I1542" i="1" s="1"/>
  <c r="G1544" i="1"/>
  <c r="I1544" i="1" s="1"/>
  <c r="G1546" i="1"/>
  <c r="I1546" i="1" s="1"/>
  <c r="F120" i="4"/>
  <c r="F153" i="4"/>
  <c r="F194" i="4"/>
  <c r="D221" i="4"/>
  <c r="F322" i="4"/>
  <c r="D321" i="4"/>
  <c r="E373" i="4"/>
  <c r="D368" i="1" s="1"/>
  <c r="D406" i="4"/>
  <c r="E466" i="4"/>
  <c r="D460" i="1" s="1"/>
  <c r="F585" i="4"/>
  <c r="D584" i="4"/>
  <c r="D647" i="4"/>
  <c r="E12" i="5"/>
  <c r="F12" i="5" s="1"/>
  <c r="F35" i="5"/>
  <c r="F71" i="5"/>
  <c r="F252" i="5"/>
  <c r="F114" i="6"/>
  <c r="F263" i="4"/>
  <c r="D262" i="4"/>
  <c r="E321" i="4"/>
  <c r="D316" i="1" s="1"/>
  <c r="E647" i="4"/>
  <c r="D641" i="1" s="1"/>
  <c r="E431" i="4"/>
  <c r="F537" i="4"/>
  <c r="D536" i="4"/>
  <c r="G185" i="9"/>
  <c r="E185" i="9" s="1"/>
  <c r="B185" i="9" s="1"/>
  <c r="E584" i="4"/>
  <c r="D578" i="1" s="1"/>
  <c r="E69" i="5"/>
  <c r="E251" i="5"/>
  <c r="E35" i="6"/>
  <c r="F35" i="6" s="1"/>
  <c r="F82" i="6"/>
  <c r="D89" i="6"/>
  <c r="D5" i="7"/>
  <c r="G210" i="9"/>
  <c r="E210" i="9" s="1"/>
  <c r="B210" i="9" s="1"/>
  <c r="F17" i="4"/>
  <c r="D7" i="4"/>
  <c r="G212" i="9"/>
  <c r="E212" i="9" s="1"/>
  <c r="B212" i="9" s="1"/>
  <c r="D49" i="4"/>
  <c r="F64" i="4"/>
  <c r="G24" i="9"/>
  <c r="F178" i="4"/>
  <c r="F203" i="4"/>
  <c r="D202" i="4"/>
  <c r="D152" i="4" s="1"/>
  <c r="D308" i="4"/>
  <c r="E535" i="4"/>
  <c r="D597" i="4"/>
  <c r="D7" i="5"/>
  <c r="F19" i="5"/>
  <c r="F136" i="5"/>
  <c r="D135" i="5"/>
  <c r="D274" i="5"/>
  <c r="F277" i="5"/>
  <c r="E5" i="7"/>
  <c r="D44" i="8"/>
  <c r="F427" i="4"/>
  <c r="H316" i="9"/>
  <c r="H315" i="9"/>
  <c r="H24" i="9"/>
  <c r="D88" i="5"/>
  <c r="D69" i="5" s="1"/>
  <c r="D177" i="5"/>
  <c r="E337" i="9"/>
  <c r="B337"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180" i="9"/>
  <c r="H179" i="9"/>
  <c r="G179" i="9"/>
  <c r="E179" i="9" s="1"/>
  <c r="B179" i="9" s="1"/>
  <c r="G178" i="9"/>
  <c r="E178" i="9" s="1"/>
  <c r="B178" i="9" s="1"/>
  <c r="G177" i="9"/>
  <c r="E177" i="9" s="1"/>
  <c r="B177" i="9" s="1"/>
  <c r="G176" i="9"/>
  <c r="E176" i="9" s="1"/>
  <c r="B176" i="9" s="1"/>
  <c r="G175" i="9"/>
  <c r="E175" i="9" s="1"/>
  <c r="B175" i="9" s="1"/>
  <c r="G174" i="9"/>
  <c r="E174" i="9" s="1"/>
  <c r="B174"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H310" i="9"/>
  <c r="G213" i="9"/>
  <c r="E213" i="9" s="1"/>
  <c r="B213" i="9" s="1"/>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G207" i="9"/>
  <c r="E207" i="9" s="1"/>
  <c r="G204" i="9"/>
  <c r="E204" i="9" s="1"/>
  <c r="B204" i="9" s="1"/>
  <c r="G200" i="9"/>
  <c r="E200" i="9" s="1"/>
  <c r="B200" i="9" s="1"/>
  <c r="G196" i="9"/>
  <c r="E196" i="9" s="1"/>
  <c r="B196" i="9" s="1"/>
  <c r="G192" i="9"/>
  <c r="E192" i="9" s="1"/>
  <c r="B192" i="9" s="1"/>
  <c r="G188" i="9"/>
  <c r="E188" i="9" s="1"/>
  <c r="B188" i="9" s="1"/>
  <c r="G184" i="9"/>
  <c r="E184" i="9" s="1"/>
  <c r="B184" i="9" s="1"/>
  <c r="H180" i="9"/>
  <c r="G181" i="9"/>
  <c r="E181" i="9" s="1"/>
  <c r="B181" i="9" s="1"/>
  <c r="G189" i="9"/>
  <c r="E189" i="9" s="1"/>
  <c r="B189" i="9" s="1"/>
  <c r="G197" i="9"/>
  <c r="E197" i="9" s="1"/>
  <c r="B197" i="9" s="1"/>
  <c r="G205" i="9"/>
  <c r="E205" i="9" s="1"/>
  <c r="B205" i="9" s="1"/>
  <c r="G208" i="9"/>
  <c r="E208" i="9" s="1"/>
  <c r="B208" i="9" s="1"/>
  <c r="E67" i="9"/>
  <c r="B67" i="9" s="1"/>
  <c r="B65" i="9"/>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E144" i="9"/>
  <c r="B144" i="9" s="1"/>
  <c r="E148" i="9"/>
  <c r="B148" i="9" s="1"/>
  <c r="E152" i="9"/>
  <c r="B152" i="9" s="1"/>
  <c r="E160" i="9"/>
  <c r="B160" i="9" s="1"/>
  <c r="E164" i="9"/>
  <c r="B164" i="9" s="1"/>
  <c r="E168" i="9"/>
  <c r="B168" i="9" s="1"/>
  <c r="E172" i="9"/>
  <c r="B172" i="9" s="1"/>
  <c r="B245" i="9"/>
  <c r="B277" i="9"/>
  <c r="E64" i="9"/>
  <c r="B64" i="9" s="1"/>
  <c r="F233" i="9"/>
  <c r="B233" i="9" s="1"/>
  <c r="F229" i="9"/>
  <c r="B229" i="9" s="1"/>
  <c r="F237" i="9"/>
  <c r="B237" i="9" s="1"/>
  <c r="F245" i="9"/>
  <c r="F234" i="9"/>
  <c r="B234" i="9" s="1"/>
  <c r="B241" i="9"/>
  <c r="F242" i="9"/>
  <c r="B242" i="9" s="1"/>
  <c r="B249" i="9"/>
  <c r="B273" i="9"/>
  <c r="B281" i="9"/>
  <c r="B231" i="9"/>
  <c r="B232" i="9"/>
  <c r="B235" i="9"/>
  <c r="B236" i="9"/>
  <c r="B239" i="9"/>
  <c r="B240" i="9"/>
  <c r="B243" i="9"/>
  <c r="B244" i="9"/>
  <c r="B247" i="9"/>
  <c r="B248" i="9"/>
  <c r="B251" i="9"/>
  <c r="B252" i="9"/>
  <c r="B255" i="9"/>
  <c r="B256" i="9"/>
  <c r="B259" i="9"/>
  <c r="B260" i="9"/>
  <c r="B263" i="9"/>
  <c r="B264" i="9"/>
  <c r="B267" i="9"/>
  <c r="B268" i="9"/>
  <c r="B271" i="9"/>
  <c r="B272" i="9"/>
  <c r="B275" i="9"/>
  <c r="B276" i="9"/>
  <c r="B279" i="9"/>
  <c r="B280" i="9"/>
  <c r="B283" i="9"/>
  <c r="B284" i="9"/>
  <c r="B287" i="9"/>
  <c r="B288" i="9"/>
  <c r="B291" i="9"/>
  <c r="B292" i="9"/>
  <c r="B303" i="9"/>
  <c r="B307" i="9"/>
  <c r="E311" i="9"/>
  <c r="B311" i="9" s="1"/>
  <c r="F249" i="9"/>
  <c r="F250" i="9"/>
  <c r="B250" i="9" s="1"/>
  <c r="F253" i="9"/>
  <c r="B253" i="9" s="1"/>
  <c r="F254" i="9"/>
  <c r="B254" i="9" s="1"/>
  <c r="F257" i="9"/>
  <c r="B257" i="9" s="1"/>
  <c r="F258" i="9"/>
  <c r="B258" i="9" s="1"/>
  <c r="F261" i="9"/>
  <c r="B261" i="9" s="1"/>
  <c r="F262" i="9"/>
  <c r="B262" i="9" s="1"/>
  <c r="F265" i="9"/>
  <c r="B265" i="9" s="1"/>
  <c r="F266" i="9"/>
  <c r="B266" i="9" s="1"/>
  <c r="F269" i="9"/>
  <c r="B269" i="9" s="1"/>
  <c r="F270" i="9"/>
  <c r="B270" i="9" s="1"/>
  <c r="F273" i="9"/>
  <c r="F274" i="9"/>
  <c r="B274" i="9" s="1"/>
  <c r="F277" i="9"/>
  <c r="F278" i="9"/>
  <c r="B278" i="9" s="1"/>
  <c r="F281" i="9"/>
  <c r="F282" i="9"/>
  <c r="B282" i="9" s="1"/>
  <c r="F285" i="9"/>
  <c r="B285" i="9" s="1"/>
  <c r="F286" i="9"/>
  <c r="B286" i="9" s="1"/>
  <c r="F289" i="9"/>
  <c r="B289" i="9" s="1"/>
  <c r="F290" i="9"/>
  <c r="B290" i="9" s="1"/>
  <c r="E319" i="9"/>
  <c r="B319" i="9" s="1"/>
  <c r="E323" i="9"/>
  <c r="B323" i="9" s="1"/>
  <c r="G336" i="9" l="1"/>
  <c r="E336" i="9" s="1"/>
  <c r="B336" i="9" s="1"/>
  <c r="C1182" i="1"/>
  <c r="H1076" i="1"/>
  <c r="G1076" i="1"/>
  <c r="F164" i="4"/>
  <c r="D1510" i="1"/>
  <c r="I27" i="3"/>
  <c r="D1401" i="1"/>
  <c r="D45" i="8"/>
  <c r="C1628" i="1"/>
  <c r="G1583" i="1"/>
  <c r="F228" i="9"/>
  <c r="B228" i="9" s="1"/>
  <c r="G642" i="1"/>
  <c r="H642" i="1"/>
  <c r="G305" i="1"/>
  <c r="H305" i="1"/>
  <c r="G423" i="1"/>
  <c r="H423" i="1"/>
  <c r="H422" i="1"/>
  <c r="G422" i="1"/>
  <c r="G226" i="1"/>
  <c r="H226" i="1"/>
  <c r="G218" i="1"/>
  <c r="H218" i="1"/>
  <c r="G160" i="1"/>
  <c r="E152" i="4"/>
  <c r="F152" i="4" s="1"/>
  <c r="D149" i="1"/>
  <c r="F140" i="4"/>
  <c r="G136" i="1"/>
  <c r="H136" i="1"/>
  <c r="F125" i="4"/>
  <c r="D121" i="1"/>
  <c r="F106" i="4"/>
  <c r="G102" i="1"/>
  <c r="H102" i="1"/>
  <c r="F82" i="4"/>
  <c r="H78" i="1"/>
  <c r="G78" i="1"/>
  <c r="E6" i="4"/>
  <c r="D3" i="1"/>
  <c r="F69" i="5"/>
  <c r="H23" i="3"/>
  <c r="C1074" i="1"/>
  <c r="D299" i="4"/>
  <c r="H18" i="3"/>
  <c r="C148" i="1"/>
  <c r="B207" i="9"/>
  <c r="E310" i="9"/>
  <c r="B310" i="9" s="1"/>
  <c r="K1481" i="9"/>
  <c r="G344" i="9"/>
  <c r="E344" i="9" s="1"/>
  <c r="B344" i="9" s="1"/>
  <c r="C1621" i="1"/>
  <c r="I39" i="3"/>
  <c r="F274" i="5"/>
  <c r="C1278" i="1"/>
  <c r="D251" i="5"/>
  <c r="D176" i="5" s="1"/>
  <c r="C303" i="1"/>
  <c r="E24" i="9"/>
  <c r="F7" i="4"/>
  <c r="C3" i="1"/>
  <c r="D6" i="4"/>
  <c r="F89" i="6"/>
  <c r="C1485" i="1"/>
  <c r="D1255" i="1"/>
  <c r="I25" i="3"/>
  <c r="F536" i="4"/>
  <c r="D535" i="4"/>
  <c r="C530" i="1"/>
  <c r="D1017" i="1"/>
  <c r="E7" i="5"/>
  <c r="F7" i="5" s="1"/>
  <c r="E315" i="9"/>
  <c r="B315" i="9" s="1"/>
  <c r="F466" i="4"/>
  <c r="C460" i="1"/>
  <c r="F373" i="4"/>
  <c r="D360" i="4"/>
  <c r="C368" i="1"/>
  <c r="G1510" i="1"/>
  <c r="H1510" i="1"/>
  <c r="E180" i="9"/>
  <c r="B180" i="9" s="1"/>
  <c r="E309" i="9"/>
  <c r="B309" i="9" s="1"/>
  <c r="G343" i="9"/>
  <c r="E343" i="9" s="1"/>
  <c r="F135" i="5"/>
  <c r="C1140" i="1"/>
  <c r="D6" i="5"/>
  <c r="H22" i="3"/>
  <c r="C1012" i="1"/>
  <c r="F202" i="4"/>
  <c r="C198" i="1"/>
  <c r="D1074" i="1"/>
  <c r="I23" i="3"/>
  <c r="F262" i="4"/>
  <c r="C258" i="1"/>
  <c r="F647" i="4"/>
  <c r="C641" i="1"/>
  <c r="F406" i="4"/>
  <c r="C401" i="1"/>
  <c r="F221" i="4"/>
  <c r="C217" i="1"/>
  <c r="E316" i="9"/>
  <c r="B316" i="9" s="1"/>
  <c r="I1574" i="1"/>
  <c r="I1553" i="1"/>
  <c r="H304" i="1"/>
  <c r="G304" i="1"/>
  <c r="I1564" i="1"/>
  <c r="F177" i="5"/>
  <c r="H24" i="3"/>
  <c r="C1181" i="1"/>
  <c r="I33" i="3"/>
  <c r="D1538" i="1"/>
  <c r="F597" i="4"/>
  <c r="C591" i="1"/>
  <c r="C45" i="1"/>
  <c r="F49" i="4"/>
  <c r="D1431" i="1"/>
  <c r="I28" i="3"/>
  <c r="E430" i="4"/>
  <c r="D425" i="1"/>
  <c r="F584" i="4"/>
  <c r="C578" i="1"/>
  <c r="D430" i="4"/>
  <c r="E360" i="4"/>
  <c r="F134" i="4"/>
  <c r="C130" i="1"/>
  <c r="E308" i="4"/>
  <c r="F308" i="4" s="1"/>
  <c r="C1093" i="1"/>
  <c r="F88" i="5"/>
  <c r="D529" i="1"/>
  <c r="G346" i="9"/>
  <c r="E346" i="9" s="1"/>
  <c r="H33" i="3"/>
  <c r="C1538" i="1"/>
  <c r="E141" i="6"/>
  <c r="C316" i="1"/>
  <c r="F321" i="4"/>
  <c r="D141" i="6"/>
  <c r="G348" i="9" s="1"/>
  <c r="E348" i="9" s="1"/>
  <c r="H19" i="9"/>
  <c r="E19" i="9" s="1"/>
  <c r="B19" i="9" s="1"/>
  <c r="E176" i="5"/>
  <c r="D1180" i="1" s="1"/>
  <c r="D1181" i="1"/>
  <c r="I24" i="3"/>
  <c r="F147" i="5"/>
  <c r="C1152" i="1"/>
  <c r="F522" i="4"/>
  <c r="C516" i="1"/>
  <c r="I1566" i="1"/>
  <c r="I1576" i="1"/>
  <c r="I1557" i="1"/>
  <c r="H1182" i="1" l="1"/>
  <c r="G1182" i="1"/>
  <c r="H1401" i="1"/>
  <c r="G1401" i="1"/>
  <c r="H1628" i="1"/>
  <c r="G1628" i="1"/>
  <c r="C1622" i="1"/>
  <c r="I40" i="3"/>
  <c r="H149" i="1"/>
  <c r="G149" i="1"/>
  <c r="D148" i="1"/>
  <c r="G148" i="1" s="1"/>
  <c r="E299" i="4"/>
  <c r="F299" i="4" s="1"/>
  <c r="I18" i="3"/>
  <c r="H121" i="1"/>
  <c r="G121" i="1"/>
  <c r="D2" i="1"/>
  <c r="I17" i="3"/>
  <c r="E347" i="9"/>
  <c r="B348" i="9"/>
  <c r="G1431" i="1"/>
  <c r="H1431" i="1"/>
  <c r="D300" i="4"/>
  <c r="F6" i="4"/>
  <c r="H17" i="3"/>
  <c r="D422" i="4"/>
  <c r="C2" i="1"/>
  <c r="D423" i="4"/>
  <c r="D301" i="4"/>
  <c r="C295" i="1"/>
  <c r="G1152" i="1"/>
  <c r="H1152" i="1"/>
  <c r="H316" i="1"/>
  <c r="G316" i="1"/>
  <c r="B346" i="9"/>
  <c r="E345" i="9"/>
  <c r="I10" i="3" s="1"/>
  <c r="G1093" i="1"/>
  <c r="H1093" i="1"/>
  <c r="D355" i="1"/>
  <c r="E418" i="4"/>
  <c r="D413" i="1" s="1"/>
  <c r="G425" i="1"/>
  <c r="H425" i="1"/>
  <c r="G217" i="1"/>
  <c r="H217" i="1"/>
  <c r="G641" i="1"/>
  <c r="H641" i="1"/>
  <c r="G1140" i="1"/>
  <c r="H1140" i="1"/>
  <c r="D418" i="4"/>
  <c r="F360" i="4"/>
  <c r="C355" i="1"/>
  <c r="H530" i="1"/>
  <c r="G530" i="1"/>
  <c r="H3" i="1"/>
  <c r="G3" i="1"/>
  <c r="D417" i="4"/>
  <c r="H148" i="1"/>
  <c r="G1074" i="1"/>
  <c r="H1074" i="1"/>
  <c r="G1278" i="1"/>
  <c r="H1278" i="1"/>
  <c r="D640" i="4"/>
  <c r="F535" i="4"/>
  <c r="C529" i="1"/>
  <c r="G1485" i="1"/>
  <c r="H1485" i="1"/>
  <c r="G368" i="1"/>
  <c r="H368" i="1"/>
  <c r="H1017" i="1"/>
  <c r="G1017" i="1"/>
  <c r="I31" i="3"/>
  <c r="D1537" i="1"/>
  <c r="D303" i="1"/>
  <c r="G303" i="1" s="1"/>
  <c r="E417" i="4"/>
  <c r="D412" i="1" s="1"/>
  <c r="E422" i="4"/>
  <c r="F430" i="4"/>
  <c r="D639" i="4"/>
  <c r="C424" i="1"/>
  <c r="E639" i="4"/>
  <c r="D633" i="1" s="1"/>
  <c r="D424" i="1"/>
  <c r="G45" i="1"/>
  <c r="H45" i="1"/>
  <c r="F176" i="5"/>
  <c r="C1180" i="1"/>
  <c r="H516" i="1"/>
  <c r="G516" i="1"/>
  <c r="H31" i="3"/>
  <c r="F141" i="6"/>
  <c r="C1537" i="1"/>
  <c r="G1538" i="1"/>
  <c r="H1538" i="1"/>
  <c r="E640" i="4"/>
  <c r="D634" i="1" s="1"/>
  <c r="G130" i="1"/>
  <c r="H130" i="1"/>
  <c r="H578" i="1"/>
  <c r="G578" i="1"/>
  <c r="G591" i="1"/>
  <c r="H591" i="1"/>
  <c r="G1181" i="1"/>
  <c r="H1181" i="1"/>
  <c r="G401" i="1"/>
  <c r="H401" i="1"/>
  <c r="G258" i="1"/>
  <c r="H258" i="1"/>
  <c r="H198" i="1"/>
  <c r="G198" i="1"/>
  <c r="G299" i="9"/>
  <c r="C1011" i="1"/>
  <c r="E342" i="9"/>
  <c r="B343" i="9"/>
  <c r="H460" i="1"/>
  <c r="G460" i="1"/>
  <c r="E6" i="5"/>
  <c r="F6" i="5" s="1"/>
  <c r="D1012" i="1"/>
  <c r="H1012" i="1" s="1"/>
  <c r="I22" i="3"/>
  <c r="B24" i="9"/>
  <c r="F251" i="5"/>
  <c r="H25" i="3"/>
  <c r="C1255" i="1"/>
  <c r="H1621" i="1"/>
  <c r="G1621" i="1"/>
  <c r="H11" i="3"/>
  <c r="H1622" i="1" l="1"/>
  <c r="G1622" i="1"/>
  <c r="E301" i="4"/>
  <c r="D297" i="1" s="1"/>
  <c r="E423" i="4"/>
  <c r="E424" i="4" s="1"/>
  <c r="D419" i="1" s="1"/>
  <c r="D295" i="1"/>
  <c r="E300" i="4"/>
  <c r="D296" i="1" s="1"/>
  <c r="G1255" i="1"/>
  <c r="H1255" i="1"/>
  <c r="G424" i="1"/>
  <c r="H424" i="1"/>
  <c r="F640" i="4"/>
  <c r="C634" i="1"/>
  <c r="H355" i="1"/>
  <c r="G355" i="1"/>
  <c r="F301" i="4"/>
  <c r="C297" i="1"/>
  <c r="H303" i="1"/>
  <c r="N3" i="9"/>
  <c r="I11" i="3"/>
  <c r="G1537" i="1"/>
  <c r="H1537" i="1"/>
  <c r="F639" i="4"/>
  <c r="C633" i="1"/>
  <c r="G1012" i="1"/>
  <c r="H2" i="1"/>
  <c r="G2" i="1"/>
  <c r="C296" i="1"/>
  <c r="G1180" i="1"/>
  <c r="H1180" i="1"/>
  <c r="H529" i="1"/>
  <c r="G529" i="1"/>
  <c r="F418" i="4"/>
  <c r="C413" i="1"/>
  <c r="D644" i="4"/>
  <c r="D425" i="4"/>
  <c r="F423" i="4"/>
  <c r="C418" i="1"/>
  <c r="G20" i="9"/>
  <c r="D424" i="4"/>
  <c r="F422" i="4"/>
  <c r="D643" i="4"/>
  <c r="C417" i="1"/>
  <c r="H299" i="9"/>
  <c r="E299" i="9" s="1"/>
  <c r="D1011" i="1"/>
  <c r="H1011" i="1" s="1"/>
  <c r="G306" i="9"/>
  <c r="E306" i="9" s="1"/>
  <c r="B306" i="9" s="1"/>
  <c r="E643" i="4"/>
  <c r="D417" i="1"/>
  <c r="F417" i="4"/>
  <c r="C412" i="1"/>
  <c r="G295" i="1"/>
  <c r="H295" i="1"/>
  <c r="H9" i="3"/>
  <c r="F300" i="4" l="1"/>
  <c r="H20" i="9"/>
  <c r="E20" i="9" s="1"/>
  <c r="B20" i="9" s="1"/>
  <c r="E644" i="4"/>
  <c r="D638" i="1" s="1"/>
  <c r="D418" i="1"/>
  <c r="H418" i="1" s="1"/>
  <c r="E425" i="4"/>
  <c r="D420" i="1" s="1"/>
  <c r="K3" i="9"/>
  <c r="I9" i="3"/>
  <c r="D645" i="4"/>
  <c r="F643" i="4"/>
  <c r="C637" i="1"/>
  <c r="G413" i="1"/>
  <c r="H413" i="1"/>
  <c r="H633" i="1"/>
  <c r="G633" i="1"/>
  <c r="D637" i="1"/>
  <c r="H8" i="3"/>
  <c r="B299" i="9"/>
  <c r="C420" i="1"/>
  <c r="H412" i="1"/>
  <c r="G412" i="1"/>
  <c r="C419" i="1"/>
  <c r="F424" i="4"/>
  <c r="G417" i="1"/>
  <c r="H417" i="1"/>
  <c r="D646" i="4"/>
  <c r="C638" i="1"/>
  <c r="G296" i="1"/>
  <c r="H296" i="1"/>
  <c r="G297" i="1"/>
  <c r="H297" i="1"/>
  <c r="H634" i="1"/>
  <c r="G634" i="1"/>
  <c r="G1011" i="1"/>
  <c r="F425" i="4" l="1"/>
  <c r="G418" i="1"/>
  <c r="E645" i="4"/>
  <c r="D639" i="1" s="1"/>
  <c r="F644" i="4"/>
  <c r="E646" i="4"/>
  <c r="D640" i="1" s="1"/>
  <c r="M3" i="9"/>
  <c r="D650" i="4"/>
  <c r="C640" i="1"/>
  <c r="H419" i="1"/>
  <c r="G419" i="1"/>
  <c r="G637" i="1"/>
  <c r="H637" i="1"/>
  <c r="H638" i="1"/>
  <c r="G638" i="1"/>
  <c r="D649" i="4"/>
  <c r="C639" i="1"/>
  <c r="F645" i="4"/>
  <c r="H420" i="1"/>
  <c r="G420" i="1"/>
  <c r="E649" i="4" l="1"/>
  <c r="F646" i="4"/>
  <c r="E650" i="4"/>
  <c r="F650" i="4"/>
  <c r="H20" i="3"/>
  <c r="C644" i="1"/>
  <c r="D643" i="1"/>
  <c r="I19" i="3"/>
  <c r="G639" i="1"/>
  <c r="H639" i="1"/>
  <c r="F649" i="4"/>
  <c r="H19" i="3"/>
  <c r="C643" i="1"/>
  <c r="H640" i="1"/>
  <c r="G640" i="1"/>
  <c r="H334" i="9"/>
  <c r="G334" i="9"/>
  <c r="E334" i="9" l="1"/>
  <c r="B334" i="9" s="1"/>
  <c r="D644" i="1"/>
  <c r="G644" i="1" s="1"/>
  <c r="I20" i="3"/>
  <c r="G297" i="9"/>
  <c r="E297" i="9" s="1"/>
  <c r="B297" i="9" s="1"/>
  <c r="E298" i="9"/>
  <c r="I8" i="3" s="1"/>
  <c r="H644" i="1"/>
  <c r="H643" i="1"/>
  <c r="G643" i="1"/>
  <c r="H7" i="3"/>
  <c r="J3" i="9" l="1"/>
  <c r="L293" i="9" l="1"/>
  <c r="F293" i="9" s="1"/>
  <c r="H295" i="9"/>
  <c r="H18" i="9"/>
  <c r="H21" i="9"/>
  <c r="I17" i="9"/>
  <c r="G16" i="9"/>
  <c r="J11" i="9"/>
  <c r="K8" i="9"/>
  <c r="J7" i="9"/>
  <c r="J6" i="9"/>
  <c r="J5" i="9"/>
  <c r="G17" i="9"/>
  <c r="G295" i="9"/>
  <c r="H22" i="9"/>
  <c r="G18" i="9"/>
  <c r="E18" i="9" s="1"/>
  <c r="B18" i="9" s="1"/>
  <c r="M15" i="9"/>
  <c r="I12" i="9"/>
  <c r="K10" i="9"/>
  <c r="L16" i="9"/>
  <c r="H15" i="9"/>
  <c r="J13" i="9"/>
  <c r="K6" i="9"/>
  <c r="K5" i="9"/>
  <c r="I9" i="9"/>
  <c r="I13" i="9"/>
  <c r="J8" i="9"/>
  <c r="J10" i="9"/>
  <c r="I8" i="9"/>
  <c r="H17" i="9"/>
  <c r="J17" i="9"/>
  <c r="J12" i="9"/>
  <c r="K7" i="9"/>
  <c r="K9" i="9"/>
  <c r="J9" i="9"/>
  <c r="I11" i="9"/>
  <c r="I7" i="9"/>
  <c r="E7" i="9" s="1"/>
  <c r="B7" i="9" s="1"/>
  <c r="H16" i="9"/>
  <c r="K11" i="9"/>
  <c r="I5" i="9"/>
  <c r="K13" i="9"/>
  <c r="I6" i="9"/>
  <c r="K12" i="9"/>
  <c r="L15" i="9"/>
  <c r="G21" i="9"/>
  <c r="E21" i="9" s="1"/>
  <c r="B21" i="9" s="1"/>
  <c r="G15" i="9"/>
  <c r="M16" i="9"/>
  <c r="G22" i="9"/>
  <c r="E5" i="9" l="1"/>
  <c r="B5" i="9" s="1"/>
  <c r="E22" i="9"/>
  <c r="B22" i="9" s="1"/>
  <c r="E10" i="9"/>
  <c r="B10" i="9" s="1"/>
  <c r="E6" i="9"/>
  <c r="B6" i="9" s="1"/>
  <c r="E11" i="9"/>
  <c r="B11" i="9" s="1"/>
  <c r="E8" i="9"/>
  <c r="B8" i="9" s="1"/>
  <c r="E9" i="9"/>
  <c r="B9" i="9" s="1"/>
  <c r="E17" i="9"/>
  <c r="B17" i="9" s="1"/>
  <c r="E295" i="9"/>
  <c r="F16" i="9"/>
  <c r="F15" i="9"/>
  <c r="E16" i="9"/>
  <c r="E15" i="9"/>
  <c r="E13" i="9"/>
  <c r="B13" i="9" s="1"/>
  <c r="E12" i="9"/>
  <c r="B12" i="9" s="1"/>
  <c r="B295" i="9"/>
  <c r="E23" i="9"/>
  <c r="I7" i="3" s="1"/>
  <c r="B293" i="9"/>
  <c r="F23" i="9"/>
  <c r="F14" i="9" l="1"/>
  <c r="F3" i="9" s="1"/>
  <c r="B16" i="9"/>
  <c r="B15" i="9"/>
  <c r="E14" i="9"/>
  <c r="I13" i="3" s="1"/>
  <c r="E4" i="9"/>
  <c r="E3" i="9" l="1"/>
</calcChain>
</file>

<file path=xl/sharedStrings.xml><?xml version="1.0" encoding="utf-8"?>
<sst xmlns="http://schemas.openxmlformats.org/spreadsheetml/2006/main" count="4733" uniqueCount="3656">
  <si>
    <t>Obveznik:</t>
  </si>
  <si>
    <t>31430 - OPĆINA SVETI ĐURĐ</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</si>
  <si>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</si>
  <si>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</si>
  <si>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</si>
  <si>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</si>
  <si>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</si>
  <si>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</si>
  <si>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</si>
  <si>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</si>
  <si>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</si>
  <si>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</si>
  <si>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</si>
  <si>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</si>
  <si>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</si>
  <si>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</si>
  <si>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</si>
  <si>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</si>
  <si>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</si>
  <si>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</si>
  <si>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</si>
  <si>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</si>
  <si>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</si>
  <si>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</si>
  <si>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</si>
  <si>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</si>
  <si>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</si>
  <si>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</si>
  <si>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</si>
  <si>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</si>
  <si>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</si>
  <si>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</si>
  <si>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</si>
  <si>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</si>
  <si>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</si>
  <si>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</si>
  <si>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</si>
  <si>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</si>
  <si>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</si>
  <si>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</si>
  <si>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</si>
  <si>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</si>
  <si>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</si>
  <si>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</si>
  <si>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</si>
  <si>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</si>
  <si>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</si>
  <si>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</si>
  <si>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</si>
  <si>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</si>
  <si>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</si>
  <si>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</si>
  <si>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</si>
  <si>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</si>
  <si>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</si>
  <si>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</si>
  <si>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</si>
  <si>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</si>
  <si>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</si>
  <si>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</si>
  <si>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</si>
  <si>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</si>
  <si>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</si>
  <si>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</si>
  <si>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</si>
  <si>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</si>
  <si>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</si>
  <si>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</si>
  <si>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</si>
  <si>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</si>
  <si>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</si>
  <si>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</si>
  <si>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</si>
  <si>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</si>
  <si>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</si>
  <si>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</si>
  <si>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</si>
  <si>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</si>
  <si>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</si>
  <si>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</si>
  <si>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</si>
  <si>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</si>
  <si>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</si>
  <si>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</si>
  <si>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</si>
  <si>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</si>
  <si>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</si>
  <si>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</si>
  <si>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</si>
  <si>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</si>
  <si>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</si>
  <si>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</si>
  <si>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</si>
  <si>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</si>
  <si>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</si>
  <si>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</si>
  <si>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</si>
  <si>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</si>
  <si>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</si>
  <si>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</si>
  <si>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</si>
  <si>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</si>
  <si>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</si>
  <si>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</si>
  <si>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</si>
  <si>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</si>
  <si>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</si>
  <si>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</si>
  <si>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</si>
  <si>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</si>
  <si>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</si>
  <si>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</si>
  <si>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</si>
  <si>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</si>
  <si>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</si>
  <si>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</si>
  <si>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</si>
  <si>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</si>
  <si>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</si>
  <si>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</si>
  <si>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</si>
  <si>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</si>
  <si>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</si>
  <si>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</si>
  <si>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</si>
  <si>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</si>
  <si>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</si>
  <si>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</si>
  <si>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</si>
  <si>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</si>
  <si>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</si>
  <si>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</si>
  <si>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</si>
  <si>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</si>
  <si>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</si>
  <si>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</si>
  <si>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</si>
  <si>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</si>
  <si>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</si>
  <si>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</si>
  <si>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</si>
  <si>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</si>
  <si>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</si>
  <si>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</si>
  <si>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</si>
  <si>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</si>
  <si>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</si>
  <si>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</si>
  <si>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</si>
  <si>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</si>
  <si>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</si>
  <si>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</si>
  <si>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</si>
  <si>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</si>
  <si>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</si>
  <si>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</si>
  <si>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</si>
  <si>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</si>
  <si>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</si>
  <si>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</si>
  <si>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</si>
  <si>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</si>
  <si>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</si>
  <si>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</si>
  <si>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</si>
  <si>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</si>
  <si>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</si>
  <si>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</si>
  <si>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</si>
  <si>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</si>
  <si>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</si>
  <si>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</si>
  <si>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</si>
  <si>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</si>
  <si>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</si>
  <si>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</si>
  <si>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</si>
  <si>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</si>
  <si>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</si>
  <si>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</si>
  <si>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</si>
  <si>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</si>
  <si>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</si>
  <si>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</si>
  <si>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</si>
  <si>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</si>
  <si>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</si>
  <si>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</si>
  <si>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</si>
  <si>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</si>
  <si>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</si>
  <si>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</si>
  <si>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</si>
  <si>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</si>
  <si>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</si>
  <si>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</si>
  <si>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</si>
  <si>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</si>
  <si>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</si>
  <si>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</si>
  <si>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</si>
  <si>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</si>
  <si>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</si>
  <si>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</si>
  <si>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</si>
  <si>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</si>
  <si>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</si>
  <si>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</si>
  <si>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</si>
  <si>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</si>
  <si>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</si>
  <si>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</si>
  <si>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</si>
  <si>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</si>
  <si>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</si>
  <si>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</si>
  <si>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</si>
  <si>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</si>
  <si>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</si>
  <si>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</si>
  <si>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</si>
  <si>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</si>
  <si>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</si>
  <si>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</si>
  <si>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</si>
  <si>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</si>
  <si>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</si>
  <si>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</si>
  <si>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</si>
  <si>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</si>
  <si>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</si>
  <si>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</si>
  <si>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</si>
  <si>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</si>
  <si>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</si>
  <si>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</si>
  <si>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</si>
  <si>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</si>
  <si>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</si>
  <si>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</si>
  <si>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</si>
  <si>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</si>
  <si>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</si>
  <si>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</si>
  <si>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</si>
  <si>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</si>
  <si>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</si>
  <si>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</si>
  <si>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</si>
  <si>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</si>
  <si>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</si>
  <si>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</si>
  <si>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</si>
  <si>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</si>
  <si>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</si>
  <si>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</si>
  <si>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</si>
  <si>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</si>
  <si>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</si>
  <si>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</si>
  <si>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</si>
  <si>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</si>
  <si>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</si>
  <si>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</si>
  <si>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</si>
  <si>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</si>
  <si>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</si>
  <si>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</si>
  <si>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</si>
  <si>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</si>
  <si>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</si>
  <si>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</si>
  <si>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</si>
  <si>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</si>
  <si>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</si>
  <si>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</si>
  <si>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</si>
  <si>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</si>
  <si>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</si>
  <si>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</si>
  <si>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</si>
  <si>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</si>
  <si>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</si>
  <si>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</si>
  <si>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</si>
  <si>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</si>
  <si>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</si>
  <si>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</si>
  <si>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</si>
  <si>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</si>
  <si>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</si>
  <si>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</si>
  <si>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</si>
  <si>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</si>
  <si>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</si>
  <si>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</si>
  <si>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</si>
  <si>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</si>
  <si>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</si>
  <si>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</si>
  <si>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</si>
  <si>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</si>
  <si>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</si>
  <si>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</si>
  <si>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</si>
  <si>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</si>
  <si>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</si>
  <si>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</si>
  <si>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</si>
  <si>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</si>
  <si>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</si>
  <si>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</si>
  <si>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</si>
  <si>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</si>
  <si>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</si>
  <si>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</si>
  <si>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</si>
  <si>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</si>
  <si>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</si>
  <si>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</si>
  <si>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</si>
  <si>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</si>
  <si>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</si>
  <si>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</si>
  <si>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</si>
  <si>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</si>
  <si>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</si>
  <si>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</si>
  <si>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</si>
  <si>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</si>
  <si>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</si>
  <si>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</si>
  <si>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</si>
  <si>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</si>
  <si>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</si>
  <si>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</si>
  <si>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</si>
  <si>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</si>
  <si>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</si>
  <si>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</si>
  <si>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</si>
  <si>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</si>
  <si>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</si>
  <si>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</si>
  <si>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</si>
  <si>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</si>
  <si>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</si>
  <si>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</si>
  <si>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</si>
  <si>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</si>
  <si>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</si>
  <si>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</si>
  <si>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</si>
  <si>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</si>
  <si>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</si>
  <si>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</si>
  <si>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</si>
  <si>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</si>
  <si>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</si>
  <si>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</si>
  <si>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</si>
  <si>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</si>
  <si>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</si>
  <si>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</si>
  <si>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</si>
  <si>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</si>
  <si>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</si>
  <si>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</si>
  <si>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</si>
  <si>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</si>
  <si>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</si>
  <si>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</si>
  <si>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</si>
  <si>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</si>
  <si>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</si>
  <si>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</si>
  <si>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</si>
  <si>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</si>
  <si>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</si>
  <si>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</si>
  <si>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</si>
  <si>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</si>
  <si>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</si>
  <si>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</si>
  <si>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</si>
  <si>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</si>
  <si>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</si>
  <si>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</si>
  <si>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</si>
  <si>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</si>
  <si>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</si>
  <si>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</si>
  <si>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</si>
  <si>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</si>
  <si>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</si>
  <si>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</si>
  <si>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</si>
  <si>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</si>
  <si>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</si>
  <si>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</si>
  <si>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</si>
  <si>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</si>
  <si>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</si>
  <si>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</si>
  <si>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</si>
  <si>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</si>
  <si>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</si>
  <si>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</si>
  <si>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</si>
  <si>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</si>
  <si>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</si>
  <si>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</si>
  <si>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</si>
  <si>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</si>
  <si>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</si>
  <si>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</si>
  <si>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</si>
  <si>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</si>
  <si>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</si>
  <si>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</si>
  <si>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</si>
  <si>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</si>
  <si>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</si>
  <si>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</si>
  <si>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</si>
  <si>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</si>
  <si>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</si>
  <si>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</si>
  <si>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</si>
  <si>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</si>
  <si>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</si>
  <si>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</si>
  <si>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</si>
  <si>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</si>
  <si>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</si>
  <si>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</si>
  <si>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</si>
  <si>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</si>
  <si>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</si>
  <si>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</si>
  <si>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</si>
  <si>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</si>
  <si>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</si>
  <si>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</si>
  <si>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</si>
  <si>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</si>
  <si>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</si>
  <si>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</si>
  <si>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</si>
  <si>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</si>
  <si>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</si>
  <si>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</si>
  <si>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</si>
  <si>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</si>
  <si>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</si>
  <si>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</si>
  <si>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</si>
  <si>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</si>
  <si>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</si>
  <si>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</si>
  <si>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</si>
  <si>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</si>
  <si>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</si>
  <si>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</si>
  <si>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</si>
  <si>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</si>
  <si>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</si>
  <si>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</si>
  <si>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</si>
  <si>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</si>
  <si>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</si>
  <si>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</si>
  <si>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</si>
  <si>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</si>
  <si>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</si>
  <si>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</si>
  <si>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</si>
  <si>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</si>
  <si>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</si>
  <si>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</si>
  <si>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</si>
  <si>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</si>
  <si>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</si>
  <si>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</si>
  <si>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</si>
  <si>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</si>
  <si>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</si>
  <si>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</si>
  <si>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</si>
  <si>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</si>
  <si>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</si>
  <si>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</si>
  <si>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</si>
  <si>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</si>
  <si>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</si>
  <si>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</si>
  <si>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</si>
  <si>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</si>
  <si>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</si>
  <si>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</si>
  <si>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</si>
  <si>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</si>
  <si>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</si>
  <si>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</si>
  <si>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</si>
  <si>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</si>
  <si>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</si>
  <si>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</si>
  <si>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</si>
  <si>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</si>
  <si>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</si>
  <si>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</si>
  <si>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</si>
  <si>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</si>
  <si>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</si>
  <si>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</si>
  <si>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</si>
  <si>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</si>
  <si>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</si>
  <si>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</si>
  <si>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</si>
  <si>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</si>
  <si>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</si>
  <si>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</si>
  <si>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</si>
  <si>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</si>
  <si>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</si>
  <si>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</si>
  <si>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</si>
  <si>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</si>
  <si>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</si>
  <si>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</si>
  <si>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</si>
  <si>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</si>
  <si>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</si>
  <si>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</si>
  <si>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</si>
  <si>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</si>
  <si>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</si>
  <si>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</si>
  <si>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</si>
  <si>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</si>
  <si>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</si>
  <si>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</si>
  <si>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</si>
  <si>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</si>
  <si>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</si>
  <si>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</si>
  <si>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</si>
  <si>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</si>
  <si>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</si>
  <si>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</si>
  <si>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</si>
  <si>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</si>
  <si>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</si>
  <si>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</si>
  <si>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</si>
  <si>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</si>
  <si>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</si>
  <si>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</si>
  <si>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</si>
  <si>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</si>
  <si>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</si>
  <si>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</si>
  <si>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</si>
  <si>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</si>
  <si>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</si>
  <si>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</si>
  <si>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</si>
  <si>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</si>
  <si>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</si>
  <si>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</si>
  <si>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</si>
  <si>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</si>
  <si>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</si>
  <si>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</si>
  <si>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</si>
  <si>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</si>
  <si>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</si>
  <si>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</si>
  <si>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</si>
  <si>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</si>
  <si>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</si>
  <si>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</si>
  <si>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</si>
  <si>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</si>
  <si>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</si>
  <si>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</si>
  <si>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</si>
  <si>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</si>
  <si>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</si>
  <si>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</si>
  <si>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</si>
  <si>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</si>
  <si>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</si>
  <si>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</si>
  <si>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</si>
  <si>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</si>
  <si>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</si>
  <si>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</si>
  <si>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</si>
  <si>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</si>
  <si>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</si>
  <si>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</si>
  <si>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</si>
  <si>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</si>
  <si>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</si>
  <si>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</si>
  <si>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</si>
  <si>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</si>
  <si>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</si>
  <si>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</si>
  <si>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</si>
  <si>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</si>
  <si>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</si>
  <si>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</si>
  <si>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</si>
  <si>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</si>
  <si>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</si>
  <si>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</si>
  <si>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</si>
  <si>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</si>
  <si>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</si>
  <si>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</si>
  <si>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</si>
  <si>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</si>
  <si>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</si>
  <si>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</si>
  <si>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</si>
  <si>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</si>
  <si>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</si>
  <si>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</si>
  <si>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</si>
  <si>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</si>
  <si>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</si>
  <si>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</si>
  <si>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</si>
  <si>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</si>
  <si>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</si>
  <si>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</si>
  <si>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</si>
  <si>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</si>
  <si>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</si>
  <si>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</si>
  <si>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</si>
  <si>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</si>
  <si>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</si>
  <si>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</si>
  <si>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</si>
  <si>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</si>
  <si>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</si>
  <si>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</si>
  <si>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</si>
  <si>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</si>
  <si>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</si>
  <si>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</si>
  <si>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</si>
  <si>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</si>
  <si>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</si>
  <si>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</si>
  <si>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</si>
  <si>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</si>
  <si>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</si>
  <si>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</si>
  <si>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</si>
  <si>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</si>
  <si>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</si>
  <si>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</si>
  <si>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</si>
  <si>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</si>
  <si>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</si>
  <si>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</si>
  <si>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</si>
  <si>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</si>
  <si>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</si>
  <si>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</si>
  <si>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</si>
  <si>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</si>
  <si>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</si>
  <si>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</si>
  <si>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</si>
  <si>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</si>
  <si>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</si>
  <si>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</si>
  <si>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</si>
  <si>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</si>
  <si>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</si>
  <si>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</si>
  <si>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</si>
  <si>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</si>
  <si>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</si>
  <si>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</si>
  <si>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</si>
  <si>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</si>
  <si>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</si>
  <si>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</si>
  <si>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</si>
  <si>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</si>
  <si>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</si>
  <si>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</si>
  <si>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</si>
  <si>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</si>
  <si>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</si>
  <si>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</si>
  <si>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</si>
  <si>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</si>
  <si>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</si>
  <si>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</si>
  <si>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</si>
  <si>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</si>
  <si>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</si>
  <si>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</si>
  <si>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</si>
  <si>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</si>
  <si>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</si>
  <si>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</si>
  <si>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</si>
  <si>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</si>
  <si>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</si>
  <si>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</si>
  <si>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</si>
  <si>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</si>
  <si>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</si>
  <si>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</si>
  <si>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</si>
  <si>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</si>
  <si>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</si>
  <si>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</si>
  <si>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</si>
  <si>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</si>
  <si>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</si>
  <si>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</si>
  <si>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</si>
  <si>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</si>
  <si>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</si>
  <si>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</si>
  <si>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</si>
  <si>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</si>
  <si>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</si>
  <si>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</si>
  <si>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</si>
  <si>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</si>
  <si>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</si>
  <si>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</si>
  <si>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</si>
  <si>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</si>
  <si>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</si>
  <si>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</si>
  <si>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</si>
  <si>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</si>
  <si>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</si>
  <si>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</si>
  <si>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</si>
  <si>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</si>
  <si>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</si>
  <si>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</si>
  <si>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</si>
  <si>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</si>
  <si>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</si>
  <si>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</si>
  <si>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</si>
  <si>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</si>
  <si>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</si>
  <si>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</si>
  <si>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</si>
  <si>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</si>
  <si>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</si>
  <si>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</si>
  <si>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</si>
  <si>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</si>
  <si>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</si>
  <si>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</si>
  <si>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</si>
  <si>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</si>
  <si>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</si>
  <si>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</si>
  <si>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</si>
  <si>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</si>
  <si>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</si>
  <si>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</si>
  <si>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</si>
  <si>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</si>
  <si>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</si>
  <si>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</si>
  <si>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</si>
  <si>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</si>
  <si>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</si>
  <si>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</si>
  <si>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</si>
  <si>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</si>
  <si>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</si>
  <si>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</si>
  <si>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</si>
  <si>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</si>
  <si>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</si>
  <si>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</si>
  <si>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</si>
  <si>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</si>
  <si>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</si>
  <si>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</si>
  <si>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</si>
  <si>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</si>
  <si>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</si>
  <si>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</si>
  <si>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</si>
  <si>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</si>
  <si>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</si>
  <si>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</si>
  <si>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</si>
  <si>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</si>
  <si>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</si>
  <si>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</si>
  <si>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</si>
  <si>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</si>
  <si>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</si>
  <si>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</si>
  <si>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</si>
  <si>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</si>
  <si>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</si>
  <si>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</si>
  <si>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</si>
  <si>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</si>
  <si>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</si>
  <si>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</si>
  <si>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</si>
  <si>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</si>
  <si>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</si>
  <si>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</si>
  <si>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</si>
  <si>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</si>
  <si>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</si>
  <si>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</si>
  <si>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</si>
  <si>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</si>
  <si>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</si>
  <si>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</si>
  <si>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</si>
  <si>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</si>
  <si>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</si>
  <si>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</si>
  <si>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</si>
  <si>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</si>
  <si>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</si>
  <si>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</si>
  <si>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</si>
  <si>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</si>
  <si>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</si>
  <si>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</si>
  <si>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</si>
  <si>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</si>
  <si>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</si>
  <si>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</si>
  <si>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</si>
  <si>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</si>
  <si>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</si>
  <si>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</si>
  <si>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</si>
  <si>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</si>
  <si>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</si>
  <si>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</si>
  <si>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</si>
  <si>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</si>
  <si>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</si>
  <si>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</si>
  <si>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</si>
  <si>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</si>
  <si>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</si>
  <si>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</si>
  <si>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</si>
  <si>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</si>
  <si>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</si>
  <si>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</si>
  <si>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</si>
  <si>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</si>
  <si>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</si>
  <si>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</si>
  <si>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</si>
  <si>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</si>
  <si>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</si>
  <si>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</si>
  <si>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</si>
  <si>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</si>
  <si>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</si>
  <si>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</si>
  <si>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</si>
  <si>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</si>
  <si>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</si>
  <si>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</si>
  <si>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</si>
  <si>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</si>
  <si>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</si>
  <si>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</si>
  <si>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</si>
  <si>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</si>
  <si>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</si>
  <si>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</si>
  <si>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</si>
  <si>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</si>
  <si>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</si>
  <si>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</si>
  <si>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</si>
  <si>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</si>
  <si>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</si>
  <si>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</si>
  <si>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</si>
  <si>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</si>
  <si>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</si>
  <si>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</si>
  <si>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</si>
  <si>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</si>
  <si>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</si>
  <si>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</si>
  <si>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</si>
  <si>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</si>
  <si>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</si>
  <si>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</si>
  <si>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</si>
  <si>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</si>
  <si>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</si>
  <si>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</si>
  <si>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</si>
  <si>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</si>
  <si>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</si>
  <si>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</si>
  <si>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</si>
  <si>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</si>
  <si>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</si>
  <si>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</si>
  <si>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</si>
  <si>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</si>
  <si>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</si>
  <si>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</si>
  <si>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</si>
  <si>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</si>
  <si>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</si>
  <si>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</si>
  <si>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</si>
  <si>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</si>
  <si>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</si>
  <si>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</si>
  <si>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</si>
  <si>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</si>
  <si>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</si>
  <si>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</si>
  <si>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</si>
  <si>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</si>
  <si>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</si>
  <si>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</si>
  <si>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</si>
  <si>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</si>
  <si>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</si>
  <si>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</si>
  <si>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</si>
  <si>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</si>
  <si>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</si>
  <si>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</si>
  <si>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</si>
  <si>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</si>
  <si>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</si>
  <si>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</si>
  <si>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</si>
  <si>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</si>
  <si>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</si>
  <si>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</si>
  <si>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</si>
  <si>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</si>
  <si>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</si>
  <si>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</si>
  <si>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</si>
  <si>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</si>
  <si>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</si>
  <si>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</si>
  <si>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</si>
  <si>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</si>
  <si>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</si>
  <si>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</si>
  <si>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</si>
  <si>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</si>
  <si>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</si>
  <si>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</si>
  <si>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</si>
  <si>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</si>
  <si>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</si>
  <si>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</si>
  <si>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</si>
  <si>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</si>
  <si>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</si>
  <si>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</si>
  <si>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</si>
  <si>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</si>
  <si>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</si>
  <si>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</si>
  <si>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</si>
  <si>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</si>
  <si>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</si>
  <si>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</si>
  <si>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</si>
  <si>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</si>
  <si>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</si>
  <si>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</si>
  <si>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</si>
  <si>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</si>
  <si>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</si>
  <si>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</si>
  <si>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</si>
  <si>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</si>
  <si>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</si>
  <si>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</si>
  <si>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</si>
  <si>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</si>
  <si>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</si>
  <si>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</si>
  <si>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</si>
  <si>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</si>
  <si>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</si>
  <si>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</si>
  <si>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</si>
  <si>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</si>
  <si>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</si>
  <si>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</si>
  <si>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</si>
  <si>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</si>
  <si>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</si>
  <si>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</si>
  <si>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</si>
  <si>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</si>
  <si>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</si>
  <si>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</si>
  <si>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</si>
  <si>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</si>
  <si>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</si>
  <si>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</si>
  <si>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</si>
  <si>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</si>
  <si>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</si>
  <si>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</si>
  <si>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</si>
  <si>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</si>
  <si>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</si>
  <si>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</si>
  <si>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</si>
  <si>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</si>
  <si>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</si>
  <si>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</si>
  <si>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</si>
  <si>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</si>
  <si>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</si>
  <si>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</si>
  <si>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</si>
  <si>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</si>
  <si>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</si>
  <si>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</si>
  <si>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</si>
  <si>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</si>
  <si>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</si>
  <si>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</si>
  <si>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</si>
  <si>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</si>
  <si>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</si>
  <si>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</si>
  <si>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</si>
  <si>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</si>
  <si>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</si>
  <si>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</si>
  <si>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</si>
  <si>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</si>
  <si>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</si>
  <si>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</si>
  <si>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</si>
  <si>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</si>
  <si>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</si>
  <si>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</si>
  <si>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</si>
  <si>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</si>
  <si>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</si>
  <si>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</si>
  <si>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</si>
  <si>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</si>
  <si>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</si>
  <si>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</si>
  <si>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</si>
  <si>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</si>
  <si>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</si>
  <si>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</si>
  <si>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</si>
  <si>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</si>
  <si>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</si>
  <si>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</si>
  <si>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</si>
  <si>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</si>
  <si>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</si>
  <si>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</si>
  <si>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</si>
  <si>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</si>
  <si>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</si>
  <si>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</si>
  <si>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</si>
  <si>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</si>
  <si>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</si>
  <si>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</si>
  <si>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</si>
  <si>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</si>
  <si>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</si>
  <si>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</si>
  <si>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</si>
  <si>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</si>
  <si>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</si>
  <si>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</si>
  <si>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</si>
  <si>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</si>
  <si>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</si>
  <si>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</si>
  <si>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</si>
  <si>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</si>
  <si>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</si>
  <si>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</si>
  <si>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</si>
  <si>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</si>
  <si>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</si>
  <si>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</si>
  <si>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</si>
  <si>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</si>
  <si>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</si>
  <si>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</si>
  <si>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</si>
  <si>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</si>
  <si>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</si>
  <si>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</si>
  <si>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</si>
  <si>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</si>
  <si>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</si>
  <si>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</si>
  <si>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</si>
  <si>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</si>
  <si>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</si>
  <si>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</si>
  <si>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</si>
  <si>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</si>
  <si>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</si>
  <si>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</si>
  <si>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</si>
  <si>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</si>
  <si>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</si>
  <si>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</si>
  <si>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</si>
  <si>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</si>
  <si>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</si>
  <si>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</si>
  <si>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</si>
  <si>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</si>
  <si>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</si>
  <si>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</si>
  <si>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</si>
  <si>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</si>
  <si>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</si>
  <si>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</si>
  <si>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</si>
  <si>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</si>
  <si>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</si>
  <si>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</si>
  <si>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</si>
  <si>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</si>
  <si>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</si>
  <si>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</si>
  <si>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</si>
  <si>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</si>
  <si>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</si>
  <si>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</si>
  <si>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</si>
  <si>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</si>
  <si>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</si>
  <si>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</si>
  <si>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</si>
  <si>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</si>
  <si>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</si>
  <si>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</si>
  <si>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</si>
  <si>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</si>
  <si>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</si>
  <si>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</si>
  <si>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</si>
  <si>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</si>
  <si>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</si>
  <si>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</si>
  <si>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</si>
  <si>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</si>
  <si>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</si>
  <si>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</si>
  <si>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</si>
  <si>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</si>
  <si>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</si>
  <si>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</si>
  <si>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</si>
  <si>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</si>
  <si>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</si>
  <si>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</si>
  <si>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</si>
  <si>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</si>
  <si>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</si>
  <si>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</si>
  <si>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</si>
  <si>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</si>
  <si>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</si>
  <si>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</si>
  <si>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</si>
  <si>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</si>
  <si>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</si>
  <si>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</si>
  <si>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</si>
  <si>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</si>
  <si>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</si>
  <si>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</si>
  <si>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</si>
  <si>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</si>
  <si>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</si>
  <si>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</si>
  <si>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</si>
  <si>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</si>
  <si>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</si>
  <si>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</si>
  <si>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</si>
  <si>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</si>
  <si>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</si>
  <si>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</si>
  <si>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</si>
  <si>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</si>
  <si>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</si>
  <si>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</si>
  <si>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</si>
  <si>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</si>
  <si>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</si>
  <si>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</si>
  <si>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</si>
  <si>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</si>
  <si>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</si>
  <si>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</si>
  <si>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</si>
  <si>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</si>
  <si>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</si>
  <si>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</si>
  <si>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</si>
  <si>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</si>
  <si>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</si>
  <si>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</si>
  <si>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</si>
  <si>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</si>
  <si>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</si>
  <si>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</si>
  <si>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</si>
  <si>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</si>
  <si>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</si>
  <si>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</si>
  <si>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</si>
  <si>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</si>
  <si>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</si>
  <si>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</si>
  <si>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</si>
  <si>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</si>
  <si>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</si>
  <si>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</si>
  <si>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</si>
  <si>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</si>
  <si>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</si>
  <si>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</si>
  <si>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</si>
  <si>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</si>
  <si>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</si>
  <si>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</si>
  <si>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</si>
  <si>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</si>
  <si>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</si>
  <si>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</si>
  <si>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</si>
  <si>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</si>
  <si>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</si>
  <si>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</si>
  <si>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</si>
  <si>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</si>
  <si>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</si>
  <si>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</si>
  <si>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</si>
  <si>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</si>
  <si>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</si>
  <si>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</si>
  <si>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</si>
  <si>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</si>
  <si>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</si>
  <si>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</si>
  <si>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</si>
  <si>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</si>
  <si>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</si>
  <si>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</si>
  <si>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</si>
  <si>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</si>
  <si>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</si>
  <si>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</si>
  <si>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</si>
  <si>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</si>
  <si>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</si>
  <si>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</si>
  <si>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</si>
  <si>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</si>
  <si>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</si>
  <si>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</si>
  <si>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</si>
  <si>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</si>
  <si>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</si>
  <si>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</si>
  <si>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</si>
  <si>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</si>
  <si>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</si>
  <si>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</si>
  <si>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</si>
  <si>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</si>
  <si>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</si>
  <si>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</si>
  <si>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</si>
  <si>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</si>
  <si>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</si>
  <si>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</si>
  <si>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</si>
  <si>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</si>
  <si>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</si>
  <si>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</si>
  <si>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</si>
  <si>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</si>
  <si>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</si>
  <si>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</si>
  <si>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</si>
  <si>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</si>
  <si>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</si>
  <si>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</si>
  <si>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</si>
  <si>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</si>
  <si>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</si>
  <si>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</si>
  <si>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</si>
  <si>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</si>
  <si>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</si>
  <si>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</si>
  <si>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</si>
  <si>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</si>
  <si>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</si>
  <si>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</si>
  <si>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</si>
  <si>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</si>
  <si>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</si>
  <si>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</si>
  <si>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</si>
  <si>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</si>
  <si>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</si>
  <si>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</si>
  <si>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</si>
  <si>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</si>
  <si>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</si>
  <si>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</si>
  <si>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</si>
  <si>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</si>
  <si>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</si>
  <si>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</si>
  <si>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</si>
  <si>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</si>
  <si>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</si>
  <si>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</si>
  <si>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</si>
  <si>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</si>
  <si>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</si>
  <si>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</si>
  <si>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</si>
  <si>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</si>
  <si>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</si>
  <si>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</si>
  <si>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</si>
  <si>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</si>
  <si>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</si>
  <si>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</si>
  <si>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</si>
  <si>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</si>
  <si>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</si>
  <si>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</si>
  <si>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</si>
  <si>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</si>
  <si>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</si>
  <si>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</si>
  <si>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</si>
  <si>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</si>
  <si>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</si>
  <si>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</si>
  <si>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</si>
  <si>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</si>
  <si>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</si>
  <si>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</si>
  <si>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</si>
  <si>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</si>
  <si>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</si>
  <si>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</si>
  <si>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</si>
  <si>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</si>
  <si>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</si>
  <si>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</si>
  <si>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</si>
  <si>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</si>
  <si>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</si>
  <si>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</si>
  <si>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</si>
  <si>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</si>
  <si>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</si>
  <si>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</si>
  <si>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</si>
  <si>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</si>
  <si>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</si>
  <si>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</si>
  <si>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</si>
  <si>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</si>
  <si>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</si>
  <si>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</si>
  <si>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</si>
  <si>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</si>
  <si>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</si>
  <si>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</si>
  <si>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</si>
  <si>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</si>
  <si>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</si>
  <si>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</si>
  <si>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</si>
  <si>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</si>
  <si>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</si>
  <si>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</si>
  <si>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</si>
  <si>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</si>
  <si>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</si>
  <si>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</si>
  <si>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</si>
  <si>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</si>
  <si>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</si>
  <si>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</si>
  <si>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</si>
  <si>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</si>
  <si>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</si>
  <si>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</si>
  <si>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</si>
  <si>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</si>
  <si>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</si>
  <si>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</si>
  <si>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</si>
  <si>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</si>
  <si>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</si>
  <si>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</si>
  <si>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</si>
  <si>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</si>
  <si>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</si>
  <si>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</si>
  <si>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</si>
  <si>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</si>
  <si>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</si>
  <si>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</si>
  <si>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</si>
  <si>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</si>
  <si>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</si>
  <si>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</si>
  <si>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</si>
  <si>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</si>
  <si>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</si>
  <si>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</si>
  <si>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</si>
  <si>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</si>
  <si>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</si>
  <si>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</si>
  <si>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</si>
  <si>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</si>
  <si>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</si>
  <si>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</si>
  <si>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</si>
  <si>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</si>
  <si>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</si>
  <si>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</si>
  <si>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</si>
  <si>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</si>
  <si>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</si>
  <si>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</si>
  <si>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</si>
  <si>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</si>
  <si>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</si>
  <si>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</si>
  <si>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</si>
  <si>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</si>
  <si>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</si>
  <si>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</si>
  <si>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</si>
  <si>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</si>
  <si>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</si>
  <si>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</si>
  <si>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</si>
  <si>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</si>
  <si>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</si>
  <si>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</si>
  <si>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</si>
  <si>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</si>
  <si>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</si>
  <si>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</si>
  <si>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</si>
  <si>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</si>
  <si>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</si>
  <si>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</si>
  <si>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</si>
  <si>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</si>
  <si>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</si>
  <si>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</si>
  <si>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</si>
  <si>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</si>
  <si>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</si>
  <si>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</si>
  <si>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</si>
  <si>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</si>
  <si>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</si>
  <si>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</si>
  <si>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</si>
  <si>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</si>
  <si>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</si>
  <si>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</si>
  <si>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</si>
  <si>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</si>
  <si>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</si>
  <si>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</si>
  <si>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</si>
  <si>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</si>
  <si>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</si>
  <si>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</si>
  <si>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</si>
  <si>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</si>
  <si>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</si>
  <si>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</si>
  <si>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</si>
  <si>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</si>
  <si>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</si>
  <si>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</si>
  <si>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</si>
  <si>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</si>
  <si>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</si>
  <si>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</si>
  <si>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</si>
  <si>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</si>
  <si>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</si>
  <si>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</si>
  <si>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</si>
  <si>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</si>
  <si>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</si>
  <si>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</si>
  <si>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</si>
  <si>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</si>
  <si>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</si>
  <si>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</si>
  <si>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</si>
  <si>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</si>
  <si>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</si>
  <si>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</si>
  <si>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</si>
  <si>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</si>
  <si>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</si>
  <si>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</si>
  <si>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</si>
  <si>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</si>
  <si>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</si>
  <si>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</si>
  <si>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</si>
  <si>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</si>
  <si>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</si>
  <si>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</si>
  <si>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</si>
  <si>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</si>
  <si>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</si>
  <si>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</si>
  <si>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</si>
  <si>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</si>
  <si>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</si>
  <si>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</si>
  <si>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</si>
  <si>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</si>
  <si>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</si>
  <si>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</si>
  <si>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</si>
  <si>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</si>
  <si>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</si>
  <si>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</si>
  <si>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</si>
  <si>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</si>
  <si>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</si>
  <si>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</si>
  <si>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</si>
  <si>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</si>
  <si>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</si>
  <si>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</si>
  <si>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</si>
  <si>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</si>
  <si>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</si>
  <si>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</si>
  <si>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</si>
  <si>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</si>
  <si>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</si>
  <si>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</si>
  <si>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</si>
  <si>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</si>
  <si>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</si>
  <si>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</si>
  <si>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</si>
  <si>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</si>
  <si>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</si>
  <si>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</si>
  <si>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</si>
  <si>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</si>
  <si>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</si>
  <si>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</si>
  <si>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</si>
  <si>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</si>
  <si>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</si>
  <si>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</si>
  <si>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</si>
  <si>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</si>
  <si>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</si>
  <si>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</si>
  <si>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</si>
  <si>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</si>
  <si>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</si>
  <si>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</si>
  <si>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</si>
  <si>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</si>
  <si>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</si>
  <si>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</si>
  <si>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</si>
  <si>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</si>
  <si>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</si>
  <si>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</si>
  <si>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</si>
  <si>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</si>
  <si>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</si>
  <si>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</si>
  <si>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</si>
  <si>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</si>
  <si>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</si>
  <si>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</si>
  <si>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</si>
  <si>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</si>
  <si>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</si>
  <si>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</si>
  <si>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</si>
  <si>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</si>
  <si>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</si>
  <si>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</si>
  <si>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</si>
  <si>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</si>
  <si>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</si>
  <si>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</si>
  <si>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</si>
  <si>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</si>
  <si>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</si>
  <si>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</si>
  <si>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</si>
  <si>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</si>
  <si>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</si>
  <si>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</si>
  <si>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</si>
  <si>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</si>
  <si>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</si>
  <si>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</si>
  <si>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</si>
  <si>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</si>
  <si>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</si>
  <si>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</si>
  <si>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</si>
  <si>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</si>
  <si>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</si>
  <si>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</si>
  <si>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</si>
  <si>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</si>
  <si>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</si>
  <si>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</si>
  <si>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</si>
  <si>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</si>
  <si>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</si>
  <si>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</si>
  <si>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</si>
  <si>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</si>
  <si>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</si>
  <si>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</si>
  <si>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</si>
  <si>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</si>
  <si>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</si>
  <si>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</si>
  <si>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</si>
  <si>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</si>
  <si>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</si>
  <si>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</si>
  <si>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</si>
  <si>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</si>
  <si>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</si>
  <si>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</si>
  <si>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</si>
  <si>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</si>
  <si>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</si>
  <si>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</si>
  <si>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</si>
  <si>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</si>
  <si>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</si>
  <si>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</si>
  <si>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</si>
  <si>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</si>
  <si>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</si>
  <si>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</si>
  <si>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</si>
  <si>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</si>
  <si>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</si>
  <si>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</si>
  <si>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</si>
  <si>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</si>
  <si>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</si>
  <si>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</si>
  <si>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</si>
  <si>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</si>
  <si>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</si>
  <si>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</si>
  <si>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</si>
  <si>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</si>
  <si>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</si>
  <si>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</si>
  <si>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</si>
  <si>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</si>
  <si>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</si>
  <si>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</si>
  <si>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</si>
  <si>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</si>
  <si>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</si>
  <si>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</si>
  <si>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</si>
  <si>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</si>
  <si>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</si>
  <si>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</si>
  <si>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</si>
  <si>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</si>
  <si>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</si>
  <si>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</si>
  <si>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</si>
  <si>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</si>
  <si>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</si>
  <si>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</si>
  <si>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</si>
  <si>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</si>
  <si>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</si>
  <si>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</si>
  <si>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</si>
  <si>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</si>
  <si>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</si>
  <si>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</si>
  <si>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</si>
  <si>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</si>
  <si>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</si>
  <si>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</si>
  <si>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</si>
  <si>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</si>
  <si>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</si>
  <si>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</si>
  <si>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</si>
  <si>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</si>
  <si>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</si>
  <si>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</si>
  <si>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</si>
  <si>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</si>
  <si>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</si>
  <si>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</si>
  <si>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</si>
  <si>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</si>
  <si>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</si>
  <si>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</si>
  <si>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</si>
  <si>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</si>
  <si>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</si>
  <si>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</si>
  <si>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</si>
  <si>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</si>
  <si>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</si>
  <si>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</si>
  <si>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</si>
  <si>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</si>
  <si>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</si>
  <si>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</si>
  <si>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</si>
  <si>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</si>
  <si>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</si>
  <si>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</si>
  <si>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</si>
  <si>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</si>
  <si>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</si>
  <si>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</si>
  <si>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</si>
  <si>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</si>
  <si>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</si>
  <si>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</si>
  <si>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</si>
  <si>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</si>
  <si>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</si>
  <si>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</si>
  <si>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</si>
  <si>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</si>
  <si>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</si>
  <si>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</si>
  <si>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</si>
  <si>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</si>
  <si>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</si>
  <si>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</si>
  <si>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</si>
  <si>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</si>
  <si>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</si>
  <si>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</si>
  <si>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</si>
  <si>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</si>
  <si>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</si>
  <si>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</si>
  <si>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</si>
  <si>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</si>
  <si>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</si>
  <si>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</si>
  <si>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</si>
  <si>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</si>
  <si>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</si>
  <si>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</si>
  <si>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</si>
  <si>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</si>
  <si>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</si>
  <si>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</si>
  <si>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</si>
  <si>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</si>
  <si>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</si>
  <si>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</si>
  <si>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</si>
  <si>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</si>
  <si>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</si>
  <si>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</si>
  <si>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</si>
  <si>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</si>
  <si>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</si>
  <si>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</si>
  <si>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</si>
  <si>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</si>
  <si>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</si>
  <si>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</si>
  <si>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</si>
  <si>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</si>
  <si>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</si>
  <si>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</si>
  <si>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</si>
  <si>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</si>
  <si>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</si>
  <si>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</si>
  <si>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</si>
  <si>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</si>
  <si>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</si>
  <si>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</si>
  <si>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</si>
  <si>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</si>
  <si>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</si>
  <si>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</si>
  <si>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</si>
  <si>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</si>
  <si>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</si>
  <si>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</si>
  <si>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</si>
  <si>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</si>
  <si>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</si>
  <si>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</si>
  <si>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</si>
  <si>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</si>
  <si>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</si>
  <si>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</si>
  <si>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</si>
  <si>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</si>
  <si>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</si>
  <si>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</si>
  <si>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</si>
  <si>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</si>
  <si>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</si>
  <si>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</si>
  <si>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</si>
  <si>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</si>
  <si>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</si>
  <si>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</si>
  <si>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</si>
  <si>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</si>
  <si>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</si>
  <si>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</si>
  <si>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</si>
  <si>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</si>
  <si>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</si>
  <si>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</si>
  <si>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</si>
  <si>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</si>
  <si>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</si>
  <si>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</si>
  <si>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</si>
  <si>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</si>
  <si>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</si>
  <si>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</si>
  <si>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</si>
  <si>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</si>
  <si>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</si>
  <si>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</si>
  <si>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</si>
  <si>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</si>
  <si>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</si>
  <si>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</si>
  <si>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</si>
  <si>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</si>
  <si>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</si>
  <si>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</si>
  <si>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</si>
  <si>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</si>
  <si>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</si>
  <si>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</si>
  <si>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</si>
  <si>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</si>
  <si>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</si>
  <si>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</si>
  <si>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</si>
  <si>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</si>
  <si>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</si>
  <si>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</si>
  <si>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</si>
  <si>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</si>
  <si>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</si>
  <si>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</si>
  <si>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</si>
  <si>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</si>
  <si>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</si>
  <si>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</si>
  <si>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</si>
  <si>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</si>
  <si>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</si>
  <si>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</si>
  <si>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</si>
  <si>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</si>
  <si>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</si>
  <si>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</si>
  <si>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</si>
  <si>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</si>
  <si>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</si>
  <si>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</si>
  <si>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</si>
  <si>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</si>
  <si>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</si>
  <si>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</si>
  <si>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</si>
  <si>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</si>
  <si>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</si>
  <si>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</si>
  <si>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</si>
  <si>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</si>
  <si>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</si>
  <si>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</si>
  <si>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</si>
  <si>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</si>
  <si>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</si>
  <si>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</si>
  <si>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</si>
  <si>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</si>
  <si>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</si>
  <si>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</si>
  <si>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</si>
  <si>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</si>
  <si>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</si>
  <si>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</si>
  <si>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</si>
  <si>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</si>
  <si>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</si>
  <si>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</si>
  <si>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</si>
  <si>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</si>
  <si>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</si>
  <si>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</si>
  <si>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</si>
  <si>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</si>
  <si>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</si>
  <si>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SVETI ĐURĐ</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</si>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</sst>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2342151.7899999996</v>
      </c>
      <c r="D2" s="7">
        <f>'PR-RAS'!E6</f>
        <v>2943439.3000000003</v>
      </c>
      <c r="E2" s="7">
        <v>0</v>
      </c>
      <c r="F2" s="7">
        <v>0</v>
      </c>
      <c r="G2" s="8">
        <f t="shared" ref="G2:G274" si="0">(B2/1000)*(C2*1+D2*2)</f>
        <v>8229.0303899999999</v>
      </c>
      <c r="H2" s="8">
        <f t="shared" ref="H2:H274" si="1">ABS(C2-ROUND(C2,0))+ABS(D2-ROUND(D2,0))</f>
        <v>0.51000000070780516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967274.69000000006</v>
      </c>
      <c r="D3" s="2">
        <f>'PR-RAS'!E7</f>
        <v>1210478.25</v>
      </c>
      <c r="E3" s="2">
        <v>0</v>
      </c>
      <c r="F3" s="2">
        <v>0</v>
      </c>
      <c r="G3" s="3">
        <f t="shared" si="0"/>
        <v>6776.4623799999999</v>
      </c>
      <c r="H3" s="3">
        <f t="shared" si="1"/>
        <v>0.55999999993946403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936207.42000000016</v>
      </c>
      <c r="D4" s="2">
        <f>'PR-RAS'!E8</f>
        <v>1184785.6500000001</v>
      </c>
      <c r="E4" s="2">
        <v>0</v>
      </c>
      <c r="F4" s="2">
        <v>0</v>
      </c>
      <c r="G4" s="3">
        <f t="shared" si="0"/>
        <v>9917.3361600000026</v>
      </c>
      <c r="H4" s="3">
        <f t="shared" si="1"/>
        <v>0.77000000001862645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1006927.92</v>
      </c>
      <c r="D5" s="2">
        <f>'PR-RAS'!E9</f>
        <v>1291945.03</v>
      </c>
      <c r="E5" s="2">
        <v>0</v>
      </c>
      <c r="F5" s="2">
        <v>0</v>
      </c>
      <c r="G5" s="3">
        <f t="shared" si="0"/>
        <v>14363.271920000001</v>
      </c>
      <c r="H5" s="3">
        <f t="shared" si="1"/>
        <v>0.10999999998603016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121867.48</v>
      </c>
      <c r="D6" s="2">
        <f>'PR-RAS'!E10</f>
        <v>116710.55</v>
      </c>
      <c r="E6" s="2">
        <v>0</v>
      </c>
      <c r="F6" s="2">
        <v>0</v>
      </c>
      <c r="G6" s="3">
        <f t="shared" si="0"/>
        <v>1776.4429</v>
      </c>
      <c r="H6" s="3">
        <f t="shared" si="1"/>
        <v>0.92999999999301508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8075.15</v>
      </c>
      <c r="D7" s="2">
        <f>'PR-RAS'!E11</f>
        <v>9054.1</v>
      </c>
      <c r="E7" s="2">
        <v>0</v>
      </c>
      <c r="F7" s="2">
        <v>0</v>
      </c>
      <c r="G7" s="3">
        <f t="shared" si="0"/>
        <v>157.1001</v>
      </c>
      <c r="H7" s="3">
        <f t="shared" si="1"/>
        <v>0.25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3513.84</v>
      </c>
      <c r="D8" s="2">
        <f>'PR-RAS'!E12</f>
        <v>3247.2</v>
      </c>
      <c r="E8" s="2">
        <v>0</v>
      </c>
      <c r="F8" s="2">
        <v>0</v>
      </c>
      <c r="G8" s="3">
        <f t="shared" si="0"/>
        <v>70.057680000000005</v>
      </c>
      <c r="H8" s="3">
        <f t="shared" si="1"/>
        <v>0.35999999999967258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204176.97</v>
      </c>
      <c r="D11" s="2">
        <f>'PR-RAS'!E15</f>
        <v>236171.23</v>
      </c>
      <c r="E11" s="2">
        <v>0</v>
      </c>
      <c r="F11" s="2">
        <v>0</v>
      </c>
      <c r="G11" s="3">
        <f t="shared" si="0"/>
        <v>6765.194300000001</v>
      </c>
      <c r="H11" s="3">
        <f t="shared" si="1"/>
        <v>0.26000000000931323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27539.079999999998</v>
      </c>
      <c r="D19" s="2">
        <f>'PR-RAS'!E23</f>
        <v>22056.16</v>
      </c>
      <c r="E19" s="2">
        <v>0</v>
      </c>
      <c r="F19" s="2">
        <v>0</v>
      </c>
      <c r="G19" s="3">
        <f t="shared" si="0"/>
        <v>1289.7251999999999</v>
      </c>
      <c r="H19" s="3">
        <f t="shared" si="1"/>
        <v>0.23999999999796273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443.96</v>
      </c>
      <c r="D20" s="2">
        <f>'PR-RAS'!E24</f>
        <v>1879.99</v>
      </c>
      <c r="E20" s="2">
        <v>0</v>
      </c>
      <c r="F20" s="2">
        <v>0</v>
      </c>
      <c r="G20" s="3">
        <f t="shared" si="0"/>
        <v>79.874859999999984</v>
      </c>
      <c r="H20" s="3">
        <f t="shared" si="1"/>
        <v>5.0000000000011369E-2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27095.119999999999</v>
      </c>
      <c r="D23" s="2">
        <f>'PR-RAS'!E27</f>
        <v>20176.169999999998</v>
      </c>
      <c r="E23" s="2">
        <v>0</v>
      </c>
      <c r="F23" s="2">
        <v>0</v>
      </c>
      <c r="G23" s="3">
        <f t="shared" si="0"/>
        <v>1483.8441199999997</v>
      </c>
      <c r="H23" s="3">
        <f t="shared" si="1"/>
        <v>0.28999999999723514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3528.19</v>
      </c>
      <c r="D25" s="2">
        <f>'PR-RAS'!E29</f>
        <v>3636.44</v>
      </c>
      <c r="E25" s="2">
        <v>0</v>
      </c>
      <c r="F25" s="2">
        <v>0</v>
      </c>
      <c r="G25" s="3">
        <f t="shared" si="0"/>
        <v>259.22568000000001</v>
      </c>
      <c r="H25" s="3">
        <f t="shared" si="1"/>
        <v>0.63000000000010914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3441.18</v>
      </c>
      <c r="D27" s="2">
        <f>'PR-RAS'!E31</f>
        <v>3636.44</v>
      </c>
      <c r="E27" s="2">
        <v>0</v>
      </c>
      <c r="F27" s="2">
        <v>0</v>
      </c>
      <c r="G27" s="3">
        <f t="shared" si="0"/>
        <v>278.56555999999995</v>
      </c>
      <c r="H27" s="3">
        <f t="shared" si="1"/>
        <v>0.61999999999989086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87.01</v>
      </c>
      <c r="D29" s="2">
        <f>'PR-RAS'!E33</f>
        <v>0</v>
      </c>
      <c r="E29" s="2">
        <v>0</v>
      </c>
      <c r="F29" s="2">
        <v>0</v>
      </c>
      <c r="G29" s="3">
        <f t="shared" si="0"/>
        <v>2.43628</v>
      </c>
      <c r="H29" s="3">
        <f t="shared" si="1"/>
        <v>1.0000000000005116E-2</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943307.91999999993</v>
      </c>
      <c r="D45" s="2">
        <f>'PR-RAS'!E49</f>
        <v>1325346.27</v>
      </c>
      <c r="E45" s="2">
        <v>0</v>
      </c>
      <c r="F45" s="2">
        <v>0</v>
      </c>
      <c r="G45" s="3">
        <f t="shared" si="0"/>
        <v>158136.02023999998</v>
      </c>
      <c r="H45" s="3">
        <f t="shared" si="1"/>
        <v>0.35000000009313226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941104.72</v>
      </c>
      <c r="D54" s="2">
        <f>'PR-RAS'!E58</f>
        <v>446975.01</v>
      </c>
      <c r="E54" s="2">
        <v>0</v>
      </c>
      <c r="F54" s="2">
        <v>0</v>
      </c>
      <c r="G54" s="3">
        <f t="shared" si="0"/>
        <v>97257.90122</v>
      </c>
      <c r="H54" s="3">
        <f t="shared" si="1"/>
        <v>0.2900000000372529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941104.72</v>
      </c>
      <c r="D55" s="2">
        <f>'PR-RAS'!E59</f>
        <v>188018</v>
      </c>
      <c r="E55" s="2">
        <v>0</v>
      </c>
      <c r="F55" s="2">
        <v>0</v>
      </c>
      <c r="G55" s="3">
        <f t="shared" si="0"/>
        <v>71125.59887999999</v>
      </c>
      <c r="H55" s="3">
        <f t="shared" si="1"/>
        <v>0.28000000002793968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258957.01</v>
      </c>
      <c r="E56" s="2">
        <v>0</v>
      </c>
      <c r="F56" s="2">
        <v>0</v>
      </c>
      <c r="G56" s="3">
        <f t="shared" si="0"/>
        <v>28485.271100000002</v>
      </c>
      <c r="H56" s="3">
        <f t="shared" si="1"/>
        <v>1.0000000009313226E-2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713535.86</v>
      </c>
      <c r="E60" s="2">
        <v>0</v>
      </c>
      <c r="F60" s="2">
        <v>0</v>
      </c>
      <c r="G60" s="3">
        <f t="shared" si="0"/>
        <v>84197.231479999988</v>
      </c>
      <c r="H60" s="3">
        <f t="shared" si="1"/>
        <v>0.14000000001396984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713535.86</v>
      </c>
      <c r="E63" s="2">
        <v>0</v>
      </c>
      <c r="F63" s="2">
        <v>0</v>
      </c>
      <c r="G63" s="3">
        <f>(B63/1000)*(C63*1+D63*2)</f>
        <v>88478.446639999995</v>
      </c>
      <c r="H63" s="3">
        <f>ABS(C63-ROUND(C63,0))+ABS(D63-ROUND(D63,0))</f>
        <v>0.14000000001396984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2203.1999999999998</v>
      </c>
      <c r="D64" s="2">
        <f>'PR-RAS'!E68</f>
        <v>2382.4</v>
      </c>
      <c r="E64" s="2">
        <v>0</v>
      </c>
      <c r="F64" s="2">
        <v>0</v>
      </c>
      <c r="G64" s="3">
        <f t="shared" si="0"/>
        <v>438.98399999999998</v>
      </c>
      <c r="H64" s="3">
        <f t="shared" si="1"/>
        <v>0.59999999999990905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2203.1999999999998</v>
      </c>
      <c r="D65" s="2">
        <f>'PR-RAS'!E69</f>
        <v>2382.4</v>
      </c>
      <c r="E65" s="2">
        <v>0</v>
      </c>
      <c r="F65" s="2">
        <v>0</v>
      </c>
      <c r="G65" s="3">
        <f t="shared" si="0"/>
        <v>445.952</v>
      </c>
      <c r="H65" s="3">
        <f t="shared" si="1"/>
        <v>0.59999999999990905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162453</v>
      </c>
      <c r="E70" s="2">
        <v>0</v>
      </c>
      <c r="F70" s="2">
        <v>0</v>
      </c>
      <c r="G70" s="3">
        <f t="shared" si="0"/>
        <v>22418.514000000003</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162453</v>
      </c>
      <c r="E72" s="2">
        <v>0</v>
      </c>
      <c r="F72" s="2">
        <v>0</v>
      </c>
      <c r="G72" s="3">
        <f t="shared" si="0"/>
        <v>23068.325999999997</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225789.96</v>
      </c>
      <c r="D78" s="2">
        <f>'PR-RAS'!E82</f>
        <v>180326.88999999998</v>
      </c>
      <c r="E78" s="2">
        <v>0</v>
      </c>
      <c r="F78" s="2">
        <v>0</v>
      </c>
      <c r="G78" s="3">
        <f t="shared" si="0"/>
        <v>45156.167979999998</v>
      </c>
      <c r="H78" s="3">
        <f t="shared" si="1"/>
        <v>0.15000000002328306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129.59</v>
      </c>
      <c r="D79" s="2">
        <f>'PR-RAS'!E83</f>
        <v>49.96</v>
      </c>
      <c r="E79" s="2">
        <v>0</v>
      </c>
      <c r="F79" s="2">
        <v>0</v>
      </c>
      <c r="G79" s="3">
        <f t="shared" si="0"/>
        <v>17.901779999999999</v>
      </c>
      <c r="H79" s="3">
        <f t="shared" si="1"/>
        <v>0.44999999999999574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129.59</v>
      </c>
      <c r="D82" s="2">
        <f>'PR-RAS'!E86</f>
        <v>49.96</v>
      </c>
      <c r="E82" s="2">
        <v>0</v>
      </c>
      <c r="F82" s="2">
        <v>0</v>
      </c>
      <c r="G82" s="3">
        <f t="shared" si="0"/>
        <v>18.590309999999999</v>
      </c>
      <c r="H82" s="3">
        <f t="shared" si="1"/>
        <v>0.44999999999999574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225660.37</v>
      </c>
      <c r="D87" s="2">
        <f>'PR-RAS'!E91</f>
        <v>180276.93</v>
      </c>
      <c r="E87" s="2">
        <v>0</v>
      </c>
      <c r="F87" s="2">
        <v>0</v>
      </c>
      <c r="G87" s="3">
        <f t="shared" si="0"/>
        <v>50414.423779999997</v>
      </c>
      <c r="H87" s="3">
        <f t="shared" si="1"/>
        <v>0.44000000000232831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19441.79</v>
      </c>
      <c r="D88" s="2">
        <f>'PR-RAS'!E92</f>
        <v>19441.79</v>
      </c>
      <c r="E88" s="2">
        <v>0</v>
      </c>
      <c r="F88" s="2">
        <v>0</v>
      </c>
      <c r="G88" s="3">
        <f t="shared" si="0"/>
        <v>5074.3071899999995</v>
      </c>
      <c r="H88" s="3">
        <f t="shared" si="1"/>
        <v>0.41999999999825377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41904.81</v>
      </c>
      <c r="D89" s="2">
        <f>'PR-RAS'!E93</f>
        <v>32473.52</v>
      </c>
      <c r="E89" s="2">
        <v>0</v>
      </c>
      <c r="F89" s="2">
        <v>0</v>
      </c>
      <c r="G89" s="3">
        <f t="shared" si="0"/>
        <v>9402.9627999999993</v>
      </c>
      <c r="H89" s="3">
        <f t="shared" si="1"/>
        <v>0.67000000000189175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164313.76999999999</v>
      </c>
      <c r="D90" s="2">
        <f>'PR-RAS'!E94</f>
        <v>128103.6</v>
      </c>
      <c r="E90" s="2">
        <v>0</v>
      </c>
      <c r="F90" s="2">
        <v>0</v>
      </c>
      <c r="G90" s="3">
        <f t="shared" si="0"/>
        <v>37426.366329999997</v>
      </c>
      <c r="H90" s="3">
        <f t="shared" si="1"/>
        <v>0.63000000000465661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258.02</v>
      </c>
      <c r="E93" s="2">
        <v>0</v>
      </c>
      <c r="F93" s="2">
        <v>0</v>
      </c>
      <c r="G93" s="3">
        <f t="shared" si="0"/>
        <v>47.475679999999997</v>
      </c>
      <c r="H93" s="3">
        <f t="shared" si="1"/>
        <v>1.999999999998181E-2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195759.94</v>
      </c>
      <c r="D102" s="2">
        <f>'PR-RAS'!E106</f>
        <v>209241.34999999998</v>
      </c>
      <c r="E102" s="2">
        <v>0</v>
      </c>
      <c r="F102" s="2">
        <v>0</v>
      </c>
      <c r="G102" s="3">
        <f t="shared" si="0"/>
        <v>62038.506639999992</v>
      </c>
      <c r="H102" s="3">
        <f t="shared" si="1"/>
        <v>0.40999999997438863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21.88</v>
      </c>
      <c r="D103" s="2">
        <f>'PR-RAS'!E107</f>
        <v>21.87</v>
      </c>
      <c r="E103" s="2">
        <v>0</v>
      </c>
      <c r="F103" s="2">
        <v>0</v>
      </c>
      <c r="G103" s="3">
        <f t="shared" si="0"/>
        <v>6.6932400000000003</v>
      </c>
      <c r="H103" s="3">
        <f t="shared" si="1"/>
        <v>0.25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21.88</v>
      </c>
      <c r="D107" s="2">
        <f>'PR-RAS'!E111</f>
        <v>21.87</v>
      </c>
      <c r="E107" s="2">
        <v>0</v>
      </c>
      <c r="F107" s="2">
        <v>0</v>
      </c>
      <c r="G107" s="3">
        <f t="shared" si="0"/>
        <v>6.9557200000000003</v>
      </c>
      <c r="H107" s="3">
        <f t="shared" si="1"/>
        <v>0.25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118528.41</v>
      </c>
      <c r="D108" s="2">
        <f>'PR-RAS'!E112</f>
        <v>113487.56</v>
      </c>
      <c r="E108" s="2">
        <v>0</v>
      </c>
      <c r="F108" s="2">
        <v>0</v>
      </c>
      <c r="G108" s="3">
        <f t="shared" si="0"/>
        <v>36968.877710000001</v>
      </c>
      <c r="H108" s="3">
        <f t="shared" si="1"/>
        <v>0.85000000000582077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5959.19</v>
      </c>
      <c r="D111" s="2">
        <f>'PR-RAS'!E115</f>
        <v>530.12</v>
      </c>
      <c r="E111" s="2">
        <v>0</v>
      </c>
      <c r="F111" s="2">
        <v>0</v>
      </c>
      <c r="G111" s="3">
        <f t="shared" si="0"/>
        <v>772.13729999999998</v>
      </c>
      <c r="H111" s="3">
        <f t="shared" si="1"/>
        <v>0.30999999999960437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112569.22</v>
      </c>
      <c r="D113" s="2">
        <f>'PR-RAS'!E117</f>
        <v>112957.44</v>
      </c>
      <c r="E113" s="2">
        <v>0</v>
      </c>
      <c r="F113" s="2">
        <v>0</v>
      </c>
      <c r="G113" s="3">
        <f t="shared" si="0"/>
        <v>37910.2192</v>
      </c>
      <c r="H113" s="3">
        <f t="shared" si="1"/>
        <v>0.66000000000349246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77209.649999999994</v>
      </c>
      <c r="D116" s="2">
        <f>'PR-RAS'!E120</f>
        <v>95731.92</v>
      </c>
      <c r="E116" s="2">
        <v>0</v>
      </c>
      <c r="F116" s="2">
        <v>0</v>
      </c>
      <c r="G116" s="3">
        <f t="shared" si="0"/>
        <v>30897.451349999999</v>
      </c>
      <c r="H116" s="3">
        <f t="shared" si="1"/>
        <v>0.430000000007567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3499.51</v>
      </c>
      <c r="D117" s="2">
        <f>'PR-RAS'!E121</f>
        <v>17338.37</v>
      </c>
      <c r="E117" s="2">
        <v>0</v>
      </c>
      <c r="F117" s="2">
        <v>0</v>
      </c>
      <c r="G117" s="3">
        <f t="shared" si="0"/>
        <v>4428.4450000000006</v>
      </c>
      <c r="H117" s="3">
        <f t="shared" si="1"/>
        <v>0.85999999999876309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73710.14</v>
      </c>
      <c r="D118" s="2">
        <f>'PR-RAS'!E122</f>
        <v>78393.55</v>
      </c>
      <c r="E118" s="2">
        <v>0</v>
      </c>
      <c r="F118" s="2">
        <v>0</v>
      </c>
      <c r="G118" s="3">
        <f t="shared" si="0"/>
        <v>26968.177080000001</v>
      </c>
      <c r="H118" s="3">
        <f t="shared" si="1"/>
        <v>0.58999999999650754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4616.09</v>
      </c>
      <c r="D121" s="2">
        <f>'PR-RAS'!E125</f>
        <v>6977.15</v>
      </c>
      <c r="E121" s="2">
        <v>0</v>
      </c>
      <c r="F121" s="2">
        <v>0</v>
      </c>
      <c r="G121" s="3">
        <f t="shared" si="0"/>
        <v>2228.4467999999997</v>
      </c>
      <c r="H121" s="3">
        <f t="shared" si="1"/>
        <v>0.23999999999978172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4608.1400000000003</v>
      </c>
      <c r="D122" s="2">
        <f>'PR-RAS'!E126</f>
        <v>4717.1499999999996</v>
      </c>
      <c r="E122" s="2">
        <v>0</v>
      </c>
      <c r="F122" s="2">
        <v>0</v>
      </c>
      <c r="G122" s="3">
        <f t="shared" si="0"/>
        <v>1699.1352399999998</v>
      </c>
      <c r="H122" s="3">
        <f t="shared" si="1"/>
        <v>0.28999999999996362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4608.1400000000003</v>
      </c>
      <c r="D124" s="2">
        <f>'PR-RAS'!E128</f>
        <v>4717.1499999999996</v>
      </c>
      <c r="E124" s="2">
        <v>0</v>
      </c>
      <c r="F124" s="2">
        <v>0</v>
      </c>
      <c r="G124" s="3">
        <f t="shared" si="0"/>
        <v>1727.2201199999997</v>
      </c>
      <c r="H124" s="3">
        <f t="shared" si="1"/>
        <v>0.28999999999996362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7.95</v>
      </c>
      <c r="D125" s="2">
        <f>'PR-RAS'!E129</f>
        <v>2260</v>
      </c>
      <c r="E125" s="2">
        <v>0</v>
      </c>
      <c r="F125" s="2">
        <v>0</v>
      </c>
      <c r="G125" s="3">
        <f t="shared" si="0"/>
        <v>561.46579999999994</v>
      </c>
      <c r="H125" s="3">
        <f t="shared" si="1"/>
        <v>4.9999999999999822E-2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7.95</v>
      </c>
      <c r="D126" s="2">
        <f>'PR-RAS'!E130</f>
        <v>2260</v>
      </c>
      <c r="E126" s="2">
        <v>0</v>
      </c>
      <c r="F126" s="2">
        <v>0</v>
      </c>
      <c r="G126" s="3">
        <f t="shared" si="0"/>
        <v>565.99374999999998</v>
      </c>
      <c r="H126" s="3">
        <f t="shared" si="1"/>
        <v>4.9999999999999822E-2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5403.1900000000005</v>
      </c>
      <c r="D136" s="2">
        <f>'PR-RAS'!E140</f>
        <v>11069.39</v>
      </c>
      <c r="E136" s="2">
        <v>0</v>
      </c>
      <c r="F136" s="2">
        <v>0</v>
      </c>
      <c r="G136" s="3">
        <f t="shared" si="0"/>
        <v>3718.1659500000005</v>
      </c>
      <c r="H136" s="3">
        <f t="shared" si="1"/>
        <v>0.57999999999992724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707.55</v>
      </c>
      <c r="D137" s="2">
        <f>'PR-RAS'!E141</f>
        <v>437.16</v>
      </c>
      <c r="E137" s="2">
        <v>0</v>
      </c>
      <c r="F137" s="2">
        <v>0</v>
      </c>
      <c r="G137" s="3">
        <f t="shared" si="0"/>
        <v>215.13432</v>
      </c>
      <c r="H137" s="3">
        <f t="shared" si="1"/>
        <v>0.61000000000007049</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275.72000000000003</v>
      </c>
      <c r="D144" s="2">
        <f>'PR-RAS'!E148</f>
        <v>437.16</v>
      </c>
      <c r="E144" s="2">
        <v>0</v>
      </c>
      <c r="F144" s="2">
        <v>0</v>
      </c>
      <c r="G144" s="3">
        <f t="shared" si="0"/>
        <v>164.45571999999999</v>
      </c>
      <c r="H144" s="3">
        <f t="shared" si="1"/>
        <v>0.43999999999999773</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431.83</v>
      </c>
      <c r="D146" s="2">
        <f>'PR-RAS'!E150</f>
        <v>0</v>
      </c>
      <c r="E146" s="2">
        <v>0</v>
      </c>
      <c r="F146" s="2">
        <v>0</v>
      </c>
      <c r="G146" s="3">
        <f t="shared" si="0"/>
        <v>62.615349999999992</v>
      </c>
      <c r="H146" s="3">
        <f t="shared" si="1"/>
        <v>0.17000000000001592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4695.6400000000003</v>
      </c>
      <c r="D147" s="2">
        <f>'PR-RAS'!E151</f>
        <v>10632.23</v>
      </c>
      <c r="E147" s="2">
        <v>0</v>
      </c>
      <c r="F147" s="2">
        <v>0</v>
      </c>
      <c r="G147" s="3">
        <f t="shared" si="0"/>
        <v>3790.1745999999994</v>
      </c>
      <c r="H147" s="3">
        <f t="shared" si="1"/>
        <v>0.58999999999923602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1793692.46</v>
      </c>
      <c r="D148" s="2">
        <f>'PR-RAS'!E152</f>
        <v>2038168.73</v>
      </c>
      <c r="E148" s="2">
        <v>0</v>
      </c>
      <c r="F148" s="2">
        <v>0</v>
      </c>
      <c r="G148" s="3">
        <f t="shared" si="0"/>
        <v>862894.39823999989</v>
      </c>
      <c r="H148" s="3">
        <f t="shared" si="1"/>
        <v>0.72999999998137355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616348.78999999992</v>
      </c>
      <c r="D149" s="2">
        <f>'PR-RAS'!E153</f>
        <v>867724.48</v>
      </c>
      <c r="E149" s="2">
        <v>0</v>
      </c>
      <c r="F149" s="2">
        <v>0</v>
      </c>
      <c r="G149" s="3">
        <f t="shared" si="0"/>
        <v>348066.06699999998</v>
      </c>
      <c r="H149" s="3">
        <f t="shared" si="1"/>
        <v>0.69000000006053597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403705.38999999996</v>
      </c>
      <c r="D150" s="2">
        <f>'PR-RAS'!E154</f>
        <v>577936.23</v>
      </c>
      <c r="E150" s="2">
        <v>0</v>
      </c>
      <c r="F150" s="2">
        <v>0</v>
      </c>
      <c r="G150" s="3">
        <f t="shared" si="0"/>
        <v>232377.09964999996</v>
      </c>
      <c r="H150" s="3">
        <f t="shared" si="1"/>
        <v>0.61999999993713573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388760.42</v>
      </c>
      <c r="D151" s="2">
        <f>'PR-RAS'!E155</f>
        <v>543722.57999999996</v>
      </c>
      <c r="E151" s="2">
        <v>0</v>
      </c>
      <c r="F151" s="2">
        <v>0</v>
      </c>
      <c r="G151" s="3">
        <f t="shared" si="0"/>
        <v>221430.83699999997</v>
      </c>
      <c r="H151" s="3">
        <f t="shared" si="1"/>
        <v>0.84000000002561137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14944.97</v>
      </c>
      <c r="D152" s="2">
        <f>'PR-RAS'!E156</f>
        <v>34213.65</v>
      </c>
      <c r="E152" s="2">
        <v>0</v>
      </c>
      <c r="F152" s="2">
        <v>0</v>
      </c>
      <c r="G152" s="3">
        <f t="shared" si="0"/>
        <v>12589.21277</v>
      </c>
      <c r="H152" s="3">
        <f t="shared" si="1"/>
        <v>0.37999999999919964</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37299.31</v>
      </c>
      <c r="D155" s="2">
        <f>'PR-RAS'!E159</f>
        <v>45359.73</v>
      </c>
      <c r="E155" s="2">
        <v>0</v>
      </c>
      <c r="F155" s="2">
        <v>0</v>
      </c>
      <c r="G155" s="3">
        <f t="shared" si="0"/>
        <v>19714.890579999999</v>
      </c>
      <c r="H155" s="3">
        <f t="shared" si="1"/>
        <v>0.57999999999447027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175344.09</v>
      </c>
      <c r="D156" s="2">
        <f>'PR-RAS'!E160</f>
        <v>244428.52</v>
      </c>
      <c r="E156" s="2">
        <v>0</v>
      </c>
      <c r="F156" s="2">
        <v>0</v>
      </c>
      <c r="G156" s="3">
        <f t="shared" si="0"/>
        <v>102951.17515</v>
      </c>
      <c r="H156" s="3">
        <f t="shared" si="1"/>
        <v>0.57000000000698492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93582.67</v>
      </c>
      <c r="D157" s="2">
        <f>'PR-RAS'!E161</f>
        <v>133197.24</v>
      </c>
      <c r="E157" s="2">
        <v>0</v>
      </c>
      <c r="F157" s="2">
        <v>0</v>
      </c>
      <c r="G157" s="3">
        <f t="shared" si="0"/>
        <v>56156.435399999995</v>
      </c>
      <c r="H157" s="3">
        <f t="shared" si="1"/>
        <v>0.569999999992433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81761.42</v>
      </c>
      <c r="D158" s="2">
        <f>'PR-RAS'!E162</f>
        <v>111231.28</v>
      </c>
      <c r="E158" s="2">
        <v>0</v>
      </c>
      <c r="F158" s="2">
        <v>0</v>
      </c>
      <c r="G158" s="3">
        <f t="shared" si="0"/>
        <v>47763.164859999997</v>
      </c>
      <c r="H158" s="3">
        <f t="shared" si="1"/>
        <v>0.69999999999708962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672485.09</v>
      </c>
      <c r="D160" s="2">
        <f>'PR-RAS'!E164</f>
        <v>626706.96</v>
      </c>
      <c r="E160" s="2">
        <v>0</v>
      </c>
      <c r="F160" s="2">
        <v>0</v>
      </c>
      <c r="G160" s="3">
        <f t="shared" si="0"/>
        <v>306217.94258999999</v>
      </c>
      <c r="H160" s="3">
        <f t="shared" si="1"/>
        <v>0.13000000000465661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26314.16</v>
      </c>
      <c r="D161" s="2">
        <f>'PR-RAS'!E165</f>
        <v>29594.899999999998</v>
      </c>
      <c r="E161" s="2">
        <v>0</v>
      </c>
      <c r="F161" s="2">
        <v>0</v>
      </c>
      <c r="G161" s="3">
        <f t="shared" si="0"/>
        <v>13680.633599999999</v>
      </c>
      <c r="H161" s="3">
        <f t="shared" si="1"/>
        <v>0.26000000000203727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588.4</v>
      </c>
      <c r="D162" s="2">
        <f>'PR-RAS'!E166</f>
        <v>429.1</v>
      </c>
      <c r="E162" s="2">
        <v>0</v>
      </c>
      <c r="F162" s="2">
        <v>0</v>
      </c>
      <c r="G162" s="3">
        <f t="shared" si="0"/>
        <v>232.90259999999998</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20535.82</v>
      </c>
      <c r="D163" s="2">
        <f>'PR-RAS'!E167</f>
        <v>22658.16</v>
      </c>
      <c r="E163" s="2">
        <v>0</v>
      </c>
      <c r="F163" s="2">
        <v>0</v>
      </c>
      <c r="G163" s="3">
        <f t="shared" si="0"/>
        <v>10668.046679999999</v>
      </c>
      <c r="H163" s="3">
        <f t="shared" si="1"/>
        <v>0.34000000000014552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2510.44</v>
      </c>
      <c r="D164" s="2">
        <f>'PR-RAS'!E168</f>
        <v>5651.14</v>
      </c>
      <c r="E164" s="2">
        <v>0</v>
      </c>
      <c r="F164" s="2">
        <v>0</v>
      </c>
      <c r="G164" s="3">
        <f t="shared" si="0"/>
        <v>2251.4733600000004</v>
      </c>
      <c r="H164" s="3">
        <f t="shared" si="1"/>
        <v>0.58000000000038199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2679.5</v>
      </c>
      <c r="D165" s="2">
        <f>'PR-RAS'!E169</f>
        <v>856.5</v>
      </c>
      <c r="E165" s="2">
        <v>0</v>
      </c>
      <c r="F165" s="2">
        <v>0</v>
      </c>
      <c r="G165" s="3">
        <f t="shared" si="0"/>
        <v>720.37</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225183.33</v>
      </c>
      <c r="D166" s="2">
        <f>'PR-RAS'!E170</f>
        <v>190065.12</v>
      </c>
      <c r="E166" s="2">
        <v>0</v>
      </c>
      <c r="F166" s="2">
        <v>0</v>
      </c>
      <c r="G166" s="3">
        <f t="shared" si="0"/>
        <v>99876.739049999989</v>
      </c>
      <c r="H166" s="3">
        <f t="shared" si="1"/>
        <v>0.4499999999825377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51082.82</v>
      </c>
      <c r="D167" s="2">
        <f>'PR-RAS'!E171</f>
        <v>23697.89</v>
      </c>
      <c r="E167" s="2">
        <v>0</v>
      </c>
      <c r="F167" s="2">
        <v>0</v>
      </c>
      <c r="G167" s="3">
        <f t="shared" si="0"/>
        <v>16347.447600000001</v>
      </c>
      <c r="H167" s="3">
        <f t="shared" si="1"/>
        <v>0.29000000000087311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49596.28</v>
      </c>
      <c r="D168" s="2">
        <f>'PR-RAS'!E172</f>
        <v>30666.57</v>
      </c>
      <c r="E168" s="2">
        <v>0</v>
      </c>
      <c r="F168" s="2">
        <v>0</v>
      </c>
      <c r="G168" s="3">
        <f t="shared" si="0"/>
        <v>18525.21314</v>
      </c>
      <c r="H168" s="3">
        <f t="shared" si="1"/>
        <v>0.70999999999912689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63102.23</v>
      </c>
      <c r="D169" s="2">
        <f>'PR-RAS'!E173</f>
        <v>65210.61</v>
      </c>
      <c r="E169" s="2">
        <v>0</v>
      </c>
      <c r="F169" s="2">
        <v>0</v>
      </c>
      <c r="G169" s="3">
        <f t="shared" si="0"/>
        <v>32511.939600000005</v>
      </c>
      <c r="H169" s="3">
        <f t="shared" si="1"/>
        <v>0.62000000000261934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46472.52</v>
      </c>
      <c r="D170" s="2">
        <f>'PR-RAS'!E174</f>
        <v>25097.43</v>
      </c>
      <c r="E170" s="2">
        <v>0</v>
      </c>
      <c r="F170" s="2">
        <v>0</v>
      </c>
      <c r="G170" s="3">
        <f t="shared" si="0"/>
        <v>16336.787220000002</v>
      </c>
      <c r="H170" s="3">
        <f t="shared" si="1"/>
        <v>0.91000000000349246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12925.33</v>
      </c>
      <c r="D171" s="2">
        <f>'PR-RAS'!E175</f>
        <v>44416.17</v>
      </c>
      <c r="E171" s="2">
        <v>0</v>
      </c>
      <c r="F171" s="2">
        <v>0</v>
      </c>
      <c r="G171" s="3">
        <f t="shared" si="0"/>
        <v>17298.803900000003</v>
      </c>
      <c r="H171" s="3">
        <f t="shared" si="1"/>
        <v>0.49999999999818101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2004.15</v>
      </c>
      <c r="D173" s="2">
        <f>'PR-RAS'!E177</f>
        <v>976.45</v>
      </c>
      <c r="E173" s="2">
        <v>0</v>
      </c>
      <c r="F173" s="2">
        <v>0</v>
      </c>
      <c r="G173" s="3">
        <f t="shared" si="0"/>
        <v>680.61259999999993</v>
      </c>
      <c r="H173" s="3">
        <f t="shared" si="1"/>
        <v>0.60000000000013642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319073.20999999996</v>
      </c>
      <c r="D174" s="2">
        <f>'PR-RAS'!E178</f>
        <v>354451.97000000003</v>
      </c>
      <c r="E174" s="2">
        <v>0</v>
      </c>
      <c r="F174" s="2">
        <v>0</v>
      </c>
      <c r="G174" s="3">
        <f t="shared" si="0"/>
        <v>177840.04694999999</v>
      </c>
      <c r="H174" s="3">
        <f t="shared" si="1"/>
        <v>0.23999999993247911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15833.9</v>
      </c>
      <c r="D175" s="2">
        <f>'PR-RAS'!E179</f>
        <v>18245.990000000002</v>
      </c>
      <c r="E175" s="2">
        <v>0</v>
      </c>
      <c r="F175" s="2">
        <v>0</v>
      </c>
      <c r="G175" s="3">
        <f t="shared" si="0"/>
        <v>9104.7031200000001</v>
      </c>
      <c r="H175" s="3">
        <f t="shared" si="1"/>
        <v>0.10999999999876309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87046.36</v>
      </c>
      <c r="D176" s="2">
        <f>'PR-RAS'!E180</f>
        <v>80368.52</v>
      </c>
      <c r="E176" s="2">
        <v>0</v>
      </c>
      <c r="F176" s="2">
        <v>0</v>
      </c>
      <c r="G176" s="3">
        <f t="shared" si="0"/>
        <v>43362.095000000001</v>
      </c>
      <c r="H176" s="3">
        <f t="shared" si="1"/>
        <v>0.83999999999650754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24593.46</v>
      </c>
      <c r="D177" s="2">
        <f>'PR-RAS'!E181</f>
        <v>26796.77</v>
      </c>
      <c r="E177" s="2">
        <v>0</v>
      </c>
      <c r="F177" s="2">
        <v>0</v>
      </c>
      <c r="G177" s="3">
        <f t="shared" si="0"/>
        <v>13760.911999999998</v>
      </c>
      <c r="H177" s="3">
        <f t="shared" si="1"/>
        <v>0.68999999999869033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95060.26</v>
      </c>
      <c r="D178" s="2">
        <f>'PR-RAS'!E182</f>
        <v>95020.21</v>
      </c>
      <c r="E178" s="2">
        <v>0</v>
      </c>
      <c r="F178" s="2">
        <v>0</v>
      </c>
      <c r="G178" s="3">
        <f t="shared" si="0"/>
        <v>50462.820359999998</v>
      </c>
      <c r="H178" s="3">
        <f t="shared" si="1"/>
        <v>0.47000000000116415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13478.64</v>
      </c>
      <c r="D179" s="2">
        <f>'PR-RAS'!E183</f>
        <v>34349.800000000003</v>
      </c>
      <c r="E179" s="2">
        <v>0</v>
      </c>
      <c r="F179" s="2">
        <v>0</v>
      </c>
      <c r="G179" s="3">
        <f t="shared" si="0"/>
        <v>14627.726720000001</v>
      </c>
      <c r="H179" s="3">
        <f t="shared" si="1"/>
        <v>0.55999999999767169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5616.12</v>
      </c>
      <c r="D180" s="2">
        <f>'PR-RAS'!E184</f>
        <v>9026.39</v>
      </c>
      <c r="E180" s="2">
        <v>0</v>
      </c>
      <c r="F180" s="2">
        <v>0</v>
      </c>
      <c r="G180" s="3">
        <f t="shared" si="0"/>
        <v>4236.7330999999995</v>
      </c>
      <c r="H180" s="3">
        <f t="shared" si="1"/>
        <v>0.50999999999930878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47593.54</v>
      </c>
      <c r="D181" s="2">
        <f>'PR-RAS'!E185</f>
        <v>44952.47</v>
      </c>
      <c r="E181" s="2">
        <v>0</v>
      </c>
      <c r="F181" s="2">
        <v>0</v>
      </c>
      <c r="G181" s="3">
        <f t="shared" si="0"/>
        <v>24749.7264</v>
      </c>
      <c r="H181" s="3">
        <f t="shared" si="1"/>
        <v>0.93000000000029104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14436.21</v>
      </c>
      <c r="D182" s="2">
        <f>'PR-RAS'!E186</f>
        <v>21466.05</v>
      </c>
      <c r="E182" s="2">
        <v>0</v>
      </c>
      <c r="F182" s="2">
        <v>0</v>
      </c>
      <c r="G182" s="3">
        <f t="shared" si="0"/>
        <v>10383.66411</v>
      </c>
      <c r="H182" s="3">
        <f t="shared" si="1"/>
        <v>0.25999999999839929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15414.72</v>
      </c>
      <c r="D183" s="2">
        <f>'PR-RAS'!E187</f>
        <v>24225.77</v>
      </c>
      <c r="E183" s="2">
        <v>0</v>
      </c>
      <c r="F183" s="2">
        <v>0</v>
      </c>
      <c r="G183" s="3">
        <f t="shared" si="0"/>
        <v>11623.659320000001</v>
      </c>
      <c r="H183" s="3">
        <f t="shared" si="1"/>
        <v>0.51000000000021828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101914.39</v>
      </c>
      <c r="D190" s="2">
        <f>'PR-RAS'!E194</f>
        <v>52594.97</v>
      </c>
      <c r="E190" s="2">
        <v>0</v>
      </c>
      <c r="F190" s="2">
        <v>0</v>
      </c>
      <c r="G190" s="3">
        <f t="shared" si="0"/>
        <v>39142.718370000002</v>
      </c>
      <c r="H190" s="3">
        <f t="shared" si="1"/>
        <v>0.41999999999825377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22385.47</v>
      </c>
      <c r="D191" s="2">
        <f>'PR-RAS'!E195</f>
        <v>18654.12</v>
      </c>
      <c r="E191" s="2">
        <v>0</v>
      </c>
      <c r="F191" s="2">
        <v>0</v>
      </c>
      <c r="G191" s="3">
        <f t="shared" si="0"/>
        <v>11341.804899999999</v>
      </c>
      <c r="H191" s="3">
        <f t="shared" si="1"/>
        <v>0.59000000000014552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5352.67</v>
      </c>
      <c r="D192" s="2">
        <f>'PR-RAS'!E196</f>
        <v>4071.42</v>
      </c>
      <c r="E192" s="2">
        <v>0</v>
      </c>
      <c r="F192" s="2">
        <v>0</v>
      </c>
      <c r="G192" s="3">
        <f t="shared" si="0"/>
        <v>2577.6424099999999</v>
      </c>
      <c r="H192" s="3">
        <f t="shared" si="1"/>
        <v>0.75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12565.19</v>
      </c>
      <c r="D193" s="2">
        <f>'PR-RAS'!E197</f>
        <v>16679.02</v>
      </c>
      <c r="E193" s="2">
        <v>0</v>
      </c>
      <c r="F193" s="2">
        <v>0</v>
      </c>
      <c r="G193" s="3">
        <f t="shared" si="0"/>
        <v>8817.2601600000016</v>
      </c>
      <c r="H193" s="3">
        <f t="shared" si="1"/>
        <v>0.21000000000094587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1129.92</v>
      </c>
      <c r="D194" s="2">
        <f>'PR-RAS'!E198</f>
        <v>5129.92</v>
      </c>
      <c r="E194" s="2">
        <v>0</v>
      </c>
      <c r="F194" s="2">
        <v>0</v>
      </c>
      <c r="G194" s="3">
        <f t="shared" si="0"/>
        <v>2198.2236800000001</v>
      </c>
      <c r="H194" s="3">
        <f t="shared" si="1"/>
        <v>0.15999999999985448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1003.49</v>
      </c>
      <c r="D195" s="2">
        <f>'PR-RAS'!E199</f>
        <v>1985.58</v>
      </c>
      <c r="E195" s="2">
        <v>0</v>
      </c>
      <c r="F195" s="2">
        <v>0</v>
      </c>
      <c r="G195" s="3">
        <f t="shared" si="0"/>
        <v>965.08209999999997</v>
      </c>
      <c r="H195" s="3">
        <f t="shared" si="1"/>
        <v>0.91000000000008185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59477.65</v>
      </c>
      <c r="D197" s="2">
        <f>'PR-RAS'!E201</f>
        <v>6074.91</v>
      </c>
      <c r="E197" s="2">
        <v>0</v>
      </c>
      <c r="F197" s="2">
        <v>0</v>
      </c>
      <c r="G197" s="3">
        <f t="shared" si="0"/>
        <v>14038.984120000001</v>
      </c>
      <c r="H197" s="3">
        <f t="shared" si="1"/>
        <v>0.43999999999869033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17507.14</v>
      </c>
      <c r="D198" s="2">
        <f>'PR-RAS'!E202</f>
        <v>55710.579999999994</v>
      </c>
      <c r="E198" s="2">
        <v>0</v>
      </c>
      <c r="F198" s="2">
        <v>0</v>
      </c>
      <c r="G198" s="3">
        <f t="shared" si="0"/>
        <v>25398.875099999997</v>
      </c>
      <c r="H198" s="3">
        <f t="shared" si="1"/>
        <v>0.56000000000494765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17507.14</v>
      </c>
      <c r="D212" s="2">
        <f>'PR-RAS'!E216</f>
        <v>55710.579999999994</v>
      </c>
      <c r="E212" s="2">
        <v>0</v>
      </c>
      <c r="F212" s="2">
        <v>0</v>
      </c>
      <c r="G212" s="3">
        <f t="shared" si="0"/>
        <v>27203.871299999995</v>
      </c>
      <c r="H212" s="3">
        <f t="shared" si="1"/>
        <v>0.56000000000494765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10791.53</v>
      </c>
      <c r="D213" s="2">
        <f>'PR-RAS'!E217</f>
        <v>8953.7199999999993</v>
      </c>
      <c r="E213" s="2">
        <v>0</v>
      </c>
      <c r="F213" s="2">
        <v>0</v>
      </c>
      <c r="G213" s="3">
        <f t="shared" si="0"/>
        <v>6084.1816399999998</v>
      </c>
      <c r="H213" s="3">
        <f t="shared" si="1"/>
        <v>0.75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15.77</v>
      </c>
      <c r="D215" s="2">
        <f>'PR-RAS'!E219</f>
        <v>46.23</v>
      </c>
      <c r="E215" s="2">
        <v>0</v>
      </c>
      <c r="F215" s="2">
        <v>0</v>
      </c>
      <c r="G215" s="3">
        <f t="shared" si="0"/>
        <v>23.161219999999997</v>
      </c>
      <c r="H215" s="3">
        <f t="shared" si="1"/>
        <v>0.4599999999999973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6699.84</v>
      </c>
      <c r="D216" s="2">
        <f>'PR-RAS'!E220</f>
        <v>46710.63</v>
      </c>
      <c r="E216" s="2">
        <v>0</v>
      </c>
      <c r="F216" s="2">
        <v>0</v>
      </c>
      <c r="G216" s="3">
        <f t="shared" si="0"/>
        <v>21526.036499999998</v>
      </c>
      <c r="H216" s="3">
        <f t="shared" si="1"/>
        <v>0.53000000000247383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26600</v>
      </c>
      <c r="D217" s="2">
        <f>'PR-RAS'!E221</f>
        <v>9980</v>
      </c>
      <c r="E217" s="2">
        <v>0</v>
      </c>
      <c r="F217" s="2">
        <v>0</v>
      </c>
      <c r="G217" s="3">
        <f t="shared" si="0"/>
        <v>10056.959999999999</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720</v>
      </c>
      <c r="D218" s="2">
        <f>'PR-RAS'!E222</f>
        <v>0</v>
      </c>
      <c r="E218" s="2">
        <v>0</v>
      </c>
      <c r="F218" s="2">
        <v>0</v>
      </c>
      <c r="G218" s="3">
        <f t="shared" si="0"/>
        <v>156.24</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720</v>
      </c>
      <c r="D220" s="2">
        <f>'PR-RAS'!E224</f>
        <v>0</v>
      </c>
      <c r="E220" s="2">
        <v>0</v>
      </c>
      <c r="F220" s="2">
        <v>0</v>
      </c>
      <c r="G220" s="3">
        <f t="shared" si="0"/>
        <v>157.68</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25880</v>
      </c>
      <c r="D221" s="2">
        <f>'PR-RAS'!E225</f>
        <v>9980</v>
      </c>
      <c r="E221" s="2">
        <v>0</v>
      </c>
      <c r="F221" s="2">
        <v>0</v>
      </c>
      <c r="G221" s="3">
        <f t="shared" si="0"/>
        <v>10084.799999999999</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2880</v>
      </c>
      <c r="E223" s="2">
        <v>0</v>
      </c>
      <c r="F223" s="2">
        <v>0</v>
      </c>
      <c r="G223" s="3">
        <f t="shared" si="0"/>
        <v>1278.72</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25880</v>
      </c>
      <c r="D224" s="2">
        <f>'PR-RAS'!E228</f>
        <v>7100</v>
      </c>
      <c r="E224" s="2">
        <v>0</v>
      </c>
      <c r="F224" s="2">
        <v>0</v>
      </c>
      <c r="G224" s="3">
        <f t="shared" si="0"/>
        <v>8937.84</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40789.43</v>
      </c>
      <c r="E226" s="2">
        <v>0</v>
      </c>
      <c r="F226" s="2">
        <v>0</v>
      </c>
      <c r="G226" s="3">
        <f t="shared" si="0"/>
        <v>18355.2435</v>
      </c>
      <c r="H226" s="3">
        <f t="shared" si="1"/>
        <v>0.43000000000029104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12366.18</v>
      </c>
      <c r="E233" s="2">
        <v>0</v>
      </c>
      <c r="F233" s="2">
        <v>0</v>
      </c>
      <c r="G233" s="3">
        <f t="shared" si="0"/>
        <v>5737.9075200000007</v>
      </c>
      <c r="H233" s="3">
        <f t="shared" si="1"/>
        <v>0.18000000000029104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12366.18</v>
      </c>
      <c r="E234" s="2">
        <v>0</v>
      </c>
      <c r="F234" s="2">
        <v>0</v>
      </c>
      <c r="G234" s="3">
        <f t="shared" si="0"/>
        <v>5762.6398800000006</v>
      </c>
      <c r="H234" s="3">
        <f t="shared" si="1"/>
        <v>0.18000000000029104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28423.25</v>
      </c>
      <c r="E242" s="2">
        <v>0</v>
      </c>
      <c r="F242" s="2">
        <v>0</v>
      </c>
      <c r="G242" s="3">
        <f t="shared" si="0"/>
        <v>13700.0065</v>
      </c>
      <c r="H242" s="3">
        <f t="shared" si="1"/>
        <v>0.25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28423.25</v>
      </c>
      <c r="E243" s="2">
        <v>0</v>
      </c>
      <c r="F243" s="2">
        <v>0</v>
      </c>
      <c r="G243" s="3">
        <f t="shared" si="0"/>
        <v>13756.852999999999</v>
      </c>
      <c r="H243" s="3">
        <f t="shared" si="1"/>
        <v>0.25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161481.09</v>
      </c>
      <c r="D258" s="2">
        <f>'PR-RAS'!E262</f>
        <v>217520.94</v>
      </c>
      <c r="E258" s="2">
        <v>0</v>
      </c>
      <c r="F258" s="2">
        <v>0</v>
      </c>
      <c r="G258" s="3">
        <f t="shared" si="0"/>
        <v>153306.40328999999</v>
      </c>
      <c r="H258" s="3">
        <f t="shared" si="1"/>
        <v>0.14999999999417923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161481.09</v>
      </c>
      <c r="D265" s="2">
        <f>'PR-RAS'!E269</f>
        <v>217520.94</v>
      </c>
      <c r="E265" s="2">
        <v>0</v>
      </c>
      <c r="F265" s="2">
        <v>0</v>
      </c>
      <c r="G265" s="3">
        <f t="shared" si="0"/>
        <v>157482.06408000001</v>
      </c>
      <c r="H265" s="3">
        <f t="shared" si="1"/>
        <v>0.14999999999417923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106063.65</v>
      </c>
      <c r="D266" s="2">
        <f>'PR-RAS'!E270</f>
        <v>160436.29999999999</v>
      </c>
      <c r="E266" s="2">
        <v>0</v>
      </c>
      <c r="F266" s="2">
        <v>0</v>
      </c>
      <c r="G266" s="3">
        <f t="shared" si="0"/>
        <v>113138.10625000001</v>
      </c>
      <c r="H266" s="3">
        <f t="shared" si="1"/>
        <v>0.64999999999417923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55417.440000000002</v>
      </c>
      <c r="D267" s="2">
        <f>'PR-RAS'!E271</f>
        <v>57084.639999999999</v>
      </c>
      <c r="E267" s="2">
        <v>0</v>
      </c>
      <c r="F267" s="2">
        <v>0</v>
      </c>
      <c r="G267" s="3">
        <f t="shared" si="0"/>
        <v>45110.067520000004</v>
      </c>
      <c r="H267" s="3">
        <f t="shared" si="1"/>
        <v>0.80000000000291038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299270.34999999998</v>
      </c>
      <c r="D269" s="2">
        <f>'PR-RAS'!E273</f>
        <v>219736.34</v>
      </c>
      <c r="E269" s="2">
        <v>0</v>
      </c>
      <c r="F269" s="2">
        <v>0</v>
      </c>
      <c r="G269" s="3">
        <f t="shared" si="0"/>
        <v>197983.13204000003</v>
      </c>
      <c r="H269" s="3">
        <f t="shared" si="1"/>
        <v>0.68999999997322448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298070.34999999998</v>
      </c>
      <c r="D270" s="2">
        <f>'PR-RAS'!E274</f>
        <v>219736.34</v>
      </c>
      <c r="E270" s="2">
        <v>0</v>
      </c>
      <c r="F270" s="2">
        <v>0</v>
      </c>
      <c r="G270" s="3">
        <f t="shared" si="0"/>
        <v>198399.07507000002</v>
      </c>
      <c r="H270" s="3">
        <f t="shared" si="1"/>
        <v>0.68999999997322448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298070.34999999998</v>
      </c>
      <c r="D271" s="2">
        <f>'PR-RAS'!E275</f>
        <v>214896.38</v>
      </c>
      <c r="E271" s="2">
        <v>0</v>
      </c>
      <c r="F271" s="2">
        <v>0</v>
      </c>
      <c r="G271" s="3">
        <f t="shared" si="0"/>
        <v>196523.03970000002</v>
      </c>
      <c r="H271" s="3">
        <f t="shared" si="1"/>
        <v>0.72999999998137355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4839.96</v>
      </c>
      <c r="E272" s="2">
        <v>0</v>
      </c>
      <c r="F272" s="2">
        <v>0</v>
      </c>
      <c r="G272" s="3">
        <f t="shared" si="0"/>
        <v>2623.2583200000004</v>
      </c>
      <c r="H272" s="3">
        <f t="shared" si="1"/>
        <v>3.999999999996362E-2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1200</v>
      </c>
      <c r="D279" s="2">
        <f>'PR-RAS'!E283</f>
        <v>0</v>
      </c>
      <c r="E279" s="2">
        <v>0</v>
      </c>
      <c r="F279" s="2">
        <v>0</v>
      </c>
      <c r="G279" s="3">
        <f t="shared" si="12"/>
        <v>333.6</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1200</v>
      </c>
      <c r="D280" s="2">
        <f>'PR-RAS'!E284</f>
        <v>0</v>
      </c>
      <c r="E280" s="2">
        <v>0</v>
      </c>
      <c r="F280" s="2">
        <v>0</v>
      </c>
      <c r="G280" s="3">
        <f t="shared" si="12"/>
        <v>334.8</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1793692.46</v>
      </c>
      <c r="D295" s="2">
        <f>'PR-RAS'!E299</f>
        <v>2038168.73</v>
      </c>
      <c r="E295" s="2">
        <v>0</v>
      </c>
      <c r="F295" s="2">
        <v>0</v>
      </c>
      <c r="G295" s="3">
        <f t="shared" si="12"/>
        <v>1725788.7964799998</v>
      </c>
      <c r="H295" s="3">
        <f t="shared" si="13"/>
        <v>0.72999999998137355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548459.32999999961</v>
      </c>
      <c r="D296" s="2">
        <f>'PR-RAS'!E300</f>
        <v>905270.5700000003</v>
      </c>
      <c r="E296" s="2">
        <v>0</v>
      </c>
      <c r="F296" s="2">
        <v>0</v>
      </c>
      <c r="G296" s="3">
        <f t="shared" si="12"/>
        <v>695905.13864999998</v>
      </c>
      <c r="H296" s="3">
        <f t="shared" si="13"/>
        <v>0.75999999931082129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1041687.96</v>
      </c>
      <c r="D298" s="2">
        <f>'PR-RAS'!E302</f>
        <v>769360.46</v>
      </c>
      <c r="E298" s="2">
        <v>0</v>
      </c>
      <c r="F298" s="2">
        <v>0</v>
      </c>
      <c r="G298" s="3">
        <f t="shared" si="12"/>
        <v>766381.43735999998</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38196.370000000003</v>
      </c>
      <c r="D300" s="2">
        <f>'PR-RAS'!E304</f>
        <v>92227.66</v>
      </c>
      <c r="E300" s="2">
        <v>0</v>
      </c>
      <c r="F300" s="2">
        <v>0</v>
      </c>
      <c r="G300" s="3">
        <f t="shared" si="12"/>
        <v>66572.855309999999</v>
      </c>
      <c r="H300" s="3">
        <f t="shared" si="13"/>
        <v>0.70999999999912689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6350.91</v>
      </c>
      <c r="D303" s="2">
        <f>'PR-RAS'!E308</f>
        <v>50157.1</v>
      </c>
      <c r="E303" s="2">
        <v>0</v>
      </c>
      <c r="F303" s="2">
        <v>0</v>
      </c>
      <c r="G303" s="3">
        <f t="shared" si="12"/>
        <v>32212.863219999999</v>
      </c>
      <c r="H303" s="3">
        <f t="shared" si="13"/>
        <v>0.18999999999869033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6350.91</v>
      </c>
      <c r="D304" s="2">
        <f>'PR-RAS'!E309</f>
        <v>2532.1</v>
      </c>
      <c r="E304" s="2">
        <v>0</v>
      </c>
      <c r="F304" s="2">
        <v>0</v>
      </c>
      <c r="G304" s="3">
        <f t="shared" si="12"/>
        <v>3458.7783300000001</v>
      </c>
      <c r="H304" s="3">
        <f t="shared" si="13"/>
        <v>0.19000000000005457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6350.91</v>
      </c>
      <c r="D305" s="2">
        <f>'PR-RAS'!E310</f>
        <v>2532.1</v>
      </c>
      <c r="E305" s="2">
        <v>0</v>
      </c>
      <c r="F305" s="2">
        <v>0</v>
      </c>
      <c r="G305" s="3">
        <f t="shared" si="12"/>
        <v>3470.19344</v>
      </c>
      <c r="H305" s="3">
        <f t="shared" si="13"/>
        <v>0.19000000000005457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6350.91</v>
      </c>
      <c r="D306" s="2">
        <f>'PR-RAS'!E311</f>
        <v>2532.1</v>
      </c>
      <c r="E306" s="2">
        <v>0</v>
      </c>
      <c r="F306" s="2">
        <v>0</v>
      </c>
      <c r="G306" s="3">
        <f t="shared" si="12"/>
        <v>3481.6085499999999</v>
      </c>
      <c r="H306" s="3">
        <f t="shared" si="13"/>
        <v>0.19000000000005457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47625</v>
      </c>
      <c r="E316" s="2">
        <v>0</v>
      </c>
      <c r="F316" s="2">
        <v>0</v>
      </c>
      <c r="G316" s="3">
        <f t="shared" si="12"/>
        <v>30003.75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47625</v>
      </c>
      <c r="E317" s="2">
        <v>0</v>
      </c>
      <c r="F317" s="2">
        <v>0</v>
      </c>
      <c r="G317" s="3">
        <f t="shared" si="12"/>
        <v>30099</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47625</v>
      </c>
      <c r="E318" s="2">
        <v>0</v>
      </c>
      <c r="F318" s="2">
        <v>0</v>
      </c>
      <c r="G318" s="3">
        <f t="shared" si="12"/>
        <v>30194.25</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827137.74</v>
      </c>
      <c r="D355" s="2">
        <f>'PR-RAS'!E360</f>
        <v>681101.05</v>
      </c>
      <c r="E355" s="2">
        <v>0</v>
      </c>
      <c r="F355" s="2">
        <v>0</v>
      </c>
      <c r="G355" s="3">
        <f t="shared" si="12"/>
        <v>775026.3033599999</v>
      </c>
      <c r="H355" s="3">
        <f t="shared" si="13"/>
        <v>0.31000000005587935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50901.94</v>
      </c>
      <c r="E356" s="2">
        <v>0</v>
      </c>
      <c r="F356" s="2">
        <v>0</v>
      </c>
      <c r="G356" s="3">
        <f t="shared" si="12"/>
        <v>36140.377399999998</v>
      </c>
      <c r="H356" s="3">
        <f t="shared" si="13"/>
        <v>5.9999999997671694E-2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50901.94</v>
      </c>
      <c r="E361" s="2">
        <v>0</v>
      </c>
      <c r="F361" s="2">
        <v>0</v>
      </c>
      <c r="G361" s="3">
        <f t="shared" si="12"/>
        <v>36649.396800000002</v>
      </c>
      <c r="H361" s="3">
        <f t="shared" si="13"/>
        <v>5.9999999997671694E-2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50901.94</v>
      </c>
      <c r="E365" s="2">
        <v>0</v>
      </c>
      <c r="F365" s="2">
        <v>0</v>
      </c>
      <c r="G365" s="3">
        <f t="shared" si="12"/>
        <v>37056.61232</v>
      </c>
      <c r="H365" s="3">
        <f t="shared" si="13"/>
        <v>5.9999999997671694E-2</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827137.74</v>
      </c>
      <c r="D368" s="2">
        <f>'PR-RAS'!E373</f>
        <v>630199.11</v>
      </c>
      <c r="E368" s="2">
        <v>0</v>
      </c>
      <c r="F368" s="2">
        <v>0</v>
      </c>
      <c r="G368" s="3">
        <f t="shared" si="12"/>
        <v>766125.69731999992</v>
      </c>
      <c r="H368" s="3">
        <f t="shared" si="13"/>
        <v>0.36999999999534339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758120.37</v>
      </c>
      <c r="D369" s="2">
        <f>'PR-RAS'!E374</f>
        <v>587269.75</v>
      </c>
      <c r="E369" s="2">
        <v>0</v>
      </c>
      <c r="F369" s="2">
        <v>0</v>
      </c>
      <c r="G369" s="3">
        <f t="shared" si="12"/>
        <v>711218.83215999999</v>
      </c>
      <c r="H369" s="3">
        <f t="shared" si="13"/>
        <v>0.61999999999534339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50400</v>
      </c>
      <c r="D370" s="2">
        <f>'PR-RAS'!E375</f>
        <v>0</v>
      </c>
      <c r="E370" s="2">
        <v>0</v>
      </c>
      <c r="F370" s="2">
        <v>0</v>
      </c>
      <c r="G370" s="3">
        <f t="shared" si="12"/>
        <v>18597.599999999999</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329480.44</v>
      </c>
      <c r="D371" s="2">
        <f>'PR-RAS'!E376</f>
        <v>307657.74</v>
      </c>
      <c r="E371" s="2">
        <v>0</v>
      </c>
      <c r="F371" s="2">
        <v>0</v>
      </c>
      <c r="G371" s="3">
        <f t="shared" si="12"/>
        <v>349574.49039999995</v>
      </c>
      <c r="H371" s="3">
        <f t="shared" si="13"/>
        <v>0.70000000001164153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192755.7</v>
      </c>
      <c r="D372" s="2">
        <f>'PR-RAS'!E377</f>
        <v>260174.77</v>
      </c>
      <c r="E372" s="2">
        <v>0</v>
      </c>
      <c r="F372" s="2">
        <v>0</v>
      </c>
      <c r="G372" s="3">
        <f t="shared" si="12"/>
        <v>264562.04404000001</v>
      </c>
      <c r="H372" s="3">
        <f t="shared" si="13"/>
        <v>0.52999999999883585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185484.23</v>
      </c>
      <c r="D373" s="2">
        <f>'PR-RAS'!E378</f>
        <v>19437.240000000002</v>
      </c>
      <c r="E373" s="2">
        <v>0</v>
      </c>
      <c r="F373" s="2">
        <v>0</v>
      </c>
      <c r="G373" s="3">
        <f t="shared" si="12"/>
        <v>83461.440120000014</v>
      </c>
      <c r="H373" s="3">
        <f t="shared" si="13"/>
        <v>0.47000000001207809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62217.369999999995</v>
      </c>
      <c r="D374" s="2">
        <f>'PR-RAS'!E379</f>
        <v>27929.360000000001</v>
      </c>
      <c r="E374" s="2">
        <v>0</v>
      </c>
      <c r="F374" s="2">
        <v>0</v>
      </c>
      <c r="G374" s="3">
        <f t="shared" si="12"/>
        <v>44042.381569999998</v>
      </c>
      <c r="H374" s="3">
        <f t="shared" si="13"/>
        <v>0.72999999999592546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15736.45</v>
      </c>
      <c r="D375" s="2">
        <f>'PR-RAS'!E380</f>
        <v>14932.59</v>
      </c>
      <c r="E375" s="2">
        <v>0</v>
      </c>
      <c r="F375" s="2">
        <v>0</v>
      </c>
      <c r="G375" s="3">
        <f t="shared" si="12"/>
        <v>17055.009620000001</v>
      </c>
      <c r="H375" s="3">
        <f t="shared" si="13"/>
        <v>0.86000000000058208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4518.75</v>
      </c>
      <c r="D376" s="2">
        <f>'PR-RAS'!E381</f>
        <v>760.99</v>
      </c>
      <c r="E376" s="2">
        <v>0</v>
      </c>
      <c r="F376" s="2">
        <v>0</v>
      </c>
      <c r="G376" s="3">
        <f t="shared" si="12"/>
        <v>2265.2737499999998</v>
      </c>
      <c r="H376" s="3">
        <f t="shared" si="13"/>
        <v>0.25999999999999091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4405.96</v>
      </c>
      <c r="D377" s="2">
        <f>'PR-RAS'!E382</f>
        <v>986.44</v>
      </c>
      <c r="E377" s="2">
        <v>0</v>
      </c>
      <c r="F377" s="2">
        <v>0</v>
      </c>
      <c r="G377" s="3">
        <f t="shared" si="12"/>
        <v>2398.4438399999999</v>
      </c>
      <c r="H377" s="3">
        <f t="shared" si="13"/>
        <v>0.48000000000001819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2238.75</v>
      </c>
      <c r="D378" s="2">
        <f>'PR-RAS'!E383</f>
        <v>0</v>
      </c>
      <c r="E378" s="2">
        <v>0</v>
      </c>
      <c r="F378" s="2">
        <v>0</v>
      </c>
      <c r="G378" s="3">
        <f t="shared" si="12"/>
        <v>844.00874999999996</v>
      </c>
      <c r="H378" s="3">
        <f t="shared" si="13"/>
        <v>0.25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221.88</v>
      </c>
      <c r="E379" s="2">
        <v>0</v>
      </c>
      <c r="F379" s="2">
        <v>0</v>
      </c>
      <c r="G379" s="3">
        <f t="shared" si="12"/>
        <v>167.74127999999999</v>
      </c>
      <c r="H379" s="3">
        <f t="shared" si="13"/>
        <v>0.12000000000000455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1237.04</v>
      </c>
      <c r="D380" s="2">
        <f>'PR-RAS'!E385</f>
        <v>0</v>
      </c>
      <c r="E380" s="2">
        <v>0</v>
      </c>
      <c r="F380" s="2">
        <v>0</v>
      </c>
      <c r="G380" s="3">
        <f t="shared" si="12"/>
        <v>468.83816000000002</v>
      </c>
      <c r="H380" s="3">
        <f t="shared" si="13"/>
        <v>3.999999999996362E-2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34080.42</v>
      </c>
      <c r="D381" s="2">
        <f>'PR-RAS'!E386</f>
        <v>11027.46</v>
      </c>
      <c r="E381" s="2">
        <v>0</v>
      </c>
      <c r="F381" s="2">
        <v>0</v>
      </c>
      <c r="G381" s="3">
        <f t="shared" si="12"/>
        <v>21331.429199999999</v>
      </c>
      <c r="H381" s="3">
        <f t="shared" si="13"/>
        <v>0.87999999999738066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6800</v>
      </c>
      <c r="D396" s="2">
        <f>'PR-RAS'!E401</f>
        <v>15000</v>
      </c>
      <c r="E396" s="2">
        <v>0</v>
      </c>
      <c r="F396" s="2">
        <v>0</v>
      </c>
      <c r="G396" s="3">
        <f t="shared" si="12"/>
        <v>14536</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6800</v>
      </c>
      <c r="D399" s="2">
        <f>'PR-RAS'!E404</f>
        <v>15000</v>
      </c>
      <c r="E399" s="2">
        <v>0</v>
      </c>
      <c r="F399" s="2">
        <v>0</v>
      </c>
      <c r="G399" s="3">
        <f t="shared" si="12"/>
        <v>14646.400000000001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820786.83</v>
      </c>
      <c r="D413" s="2">
        <f>'PR-RAS'!E418</f>
        <v>630943.95000000007</v>
      </c>
      <c r="E413" s="2">
        <v>0</v>
      </c>
      <c r="F413" s="2">
        <v>0</v>
      </c>
      <c r="G413" s="3">
        <f t="shared" si="12"/>
        <v>858061.98875999998</v>
      </c>
      <c r="H413" s="3">
        <f t="shared" si="13"/>
        <v>0.21999999997206032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2348502.6999999997</v>
      </c>
      <c r="D417" s="2">
        <f>'PR-RAS'!E422</f>
        <v>2993596.4000000004</v>
      </c>
      <c r="E417" s="2">
        <v>0</v>
      </c>
      <c r="F417" s="2">
        <v>0</v>
      </c>
      <c r="G417" s="3">
        <f t="shared" si="12"/>
        <v>3467649.3279999997</v>
      </c>
      <c r="H417" s="3">
        <f t="shared" si="13"/>
        <v>0.7000000006519258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2620830.2000000002</v>
      </c>
      <c r="D418" s="2">
        <f>'PR-RAS'!E423</f>
        <v>2719269.7800000003</v>
      </c>
      <c r="E418" s="2">
        <v>0</v>
      </c>
      <c r="F418" s="2">
        <v>0</v>
      </c>
      <c r="G418" s="3">
        <f t="shared" si="12"/>
        <v>3360757.1899200003</v>
      </c>
      <c r="H418" s="3">
        <f t="shared" si="13"/>
        <v>0.41999999992549419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274326.62000000011</v>
      </c>
      <c r="E419" s="2">
        <v>0</v>
      </c>
      <c r="F419" s="2">
        <v>0</v>
      </c>
      <c r="G419" s="3">
        <f t="shared" si="12"/>
        <v>229337.05432000008</v>
      </c>
      <c r="H419" s="3">
        <f t="shared" si="13"/>
        <v>0.37999999988824129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272327.50000000047</v>
      </c>
      <c r="D420" s="2">
        <f>'PR-RAS'!E425</f>
        <v>0</v>
      </c>
      <c r="E420" s="2">
        <v>0</v>
      </c>
      <c r="F420" s="2">
        <v>0</v>
      </c>
      <c r="G420" s="3">
        <f t="shared" si="12"/>
        <v>114105.22250000019</v>
      </c>
      <c r="H420" s="3">
        <f t="shared" si="13"/>
        <v>0.49999999953433871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1041687.96</v>
      </c>
      <c r="D421" s="2">
        <f>'PR-RAS'!E426</f>
        <v>769360.46</v>
      </c>
      <c r="E421" s="2">
        <v>0</v>
      </c>
      <c r="F421" s="2">
        <v>0</v>
      </c>
      <c r="G421" s="3">
        <f t="shared" si="12"/>
        <v>1083771.7296</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38196.370000000003</v>
      </c>
      <c r="D423" s="2">
        <f>'PR-RAS'!E428</f>
        <v>92227.66</v>
      </c>
      <c r="E423" s="2">
        <v>0</v>
      </c>
      <c r="F423" s="2">
        <v>0</v>
      </c>
      <c r="G423" s="3">
        <f t="shared" si="12"/>
        <v>93959.013179999994</v>
      </c>
      <c r="H423" s="3">
        <f t="shared" si="13"/>
        <v>0.70999999999912689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2348502.6999999997</v>
      </c>
      <c r="D637" s="2">
        <f>'PR-RAS'!E643</f>
        <v>2993596.4000000004</v>
      </c>
      <c r="E637" s="2">
        <v>0</v>
      </c>
      <c r="F637" s="2">
        <v>0</v>
      </c>
      <c r="G637" s="3">
        <f t="shared" si="14"/>
        <v>5301502.3380000005</v>
      </c>
      <c r="H637" s="3">
        <f t="shared" si="15"/>
        <v>0.7000000006519258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2620830.2000000002</v>
      </c>
      <c r="D638" s="2">
        <f>'PR-RAS'!E644</f>
        <v>2719269.7800000003</v>
      </c>
      <c r="E638" s="2">
        <v>0</v>
      </c>
      <c r="F638" s="2">
        <v>0</v>
      </c>
      <c r="G638" s="3">
        <f t="shared" si="14"/>
        <v>5133818.5371200005</v>
      </c>
      <c r="H638" s="3">
        <f t="shared" si="15"/>
        <v>0.41999999992549419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274326.62000000011</v>
      </c>
      <c r="E639" s="2">
        <v>0</v>
      </c>
      <c r="F639" s="2">
        <v>0</v>
      </c>
      <c r="G639" s="3">
        <f t="shared" si="14"/>
        <v>350040.76712000015</v>
      </c>
      <c r="H639" s="3">
        <f t="shared" si="15"/>
        <v>0.37999999988824129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272327.50000000047</v>
      </c>
      <c r="D640" s="2">
        <f>'PR-RAS'!E646</f>
        <v>0</v>
      </c>
      <c r="E640" s="2">
        <v>0</v>
      </c>
      <c r="F640" s="2">
        <v>0</v>
      </c>
      <c r="G640" s="3">
        <f t="shared" si="14"/>
        <v>174017.27250000031</v>
      </c>
      <c r="H640" s="3">
        <f t="shared" si="15"/>
        <v>0.49999999953433871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1041687.96</v>
      </c>
      <c r="D641" s="2">
        <f>'PR-RAS'!E647</f>
        <v>769360.46</v>
      </c>
      <c r="E641" s="2">
        <v>0</v>
      </c>
      <c r="F641" s="2">
        <v>0</v>
      </c>
      <c r="G641" s="3">
        <f t="shared" si="14"/>
        <v>1651461.6831999999</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769360.4599999995</v>
      </c>
      <c r="D643" s="2">
        <f>'PR-RAS'!E649</f>
        <v>1043687.0800000001</v>
      </c>
      <c r="E643" s="2">
        <v>0</v>
      </c>
      <c r="F643" s="2">
        <v>0</v>
      </c>
      <c r="G643" s="3">
        <f t="shared" si="14"/>
        <v>1834023.6260399998</v>
      </c>
      <c r="H643" s="3">
        <f t="shared" si="15"/>
        <v>0.53999999957159162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1004471.28</v>
      </c>
      <c r="D646" s="2">
        <f>'PR-RAS'!E653</f>
        <v>805364.5</v>
      </c>
      <c r="E646" s="2">
        <v>0</v>
      </c>
      <c r="F646" s="2">
        <v>0</v>
      </c>
      <c r="G646" s="3">
        <f t="shared" si="14"/>
        <v>1686804.1806000003</v>
      </c>
      <c r="H646" s="3">
        <f t="shared" si="15"/>
        <v>0.78000000002793968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2855526.95</v>
      </c>
      <c r="D647" s="2">
        <f>'PR-RAS'!E654</f>
        <v>343474186.11000001</v>
      </c>
      <c r="E647" s="2">
        <v>0</v>
      </c>
      <c r="F647" s="2">
        <v>0</v>
      </c>
      <c r="G647" s="3">
        <f t="shared" si="14"/>
        <v>445613318.86382008</v>
      </c>
      <c r="H647" s="3">
        <f t="shared" si="15"/>
        <v>0.16000001411885023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3054633.73</v>
      </c>
      <c r="D648" s="2">
        <f>'PR-RAS'!E655</f>
        <v>344129921.16000003</v>
      </c>
      <c r="E648" s="2">
        <v>0</v>
      </c>
      <c r="F648" s="2">
        <v>0</v>
      </c>
      <c r="G648" s="3">
        <f t="shared" si="14"/>
        <v>447280466.00435007</v>
      </c>
      <c r="H648" s="3">
        <f t="shared" si="15"/>
        <v>0.43000002624467015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805364.50000000047</v>
      </c>
      <c r="D649" s="2">
        <f>'PR-RAS'!E656</f>
        <v>149629.44999998808</v>
      </c>
      <c r="E649" s="2">
        <v>0</v>
      </c>
      <c r="F649" s="2">
        <v>0</v>
      </c>
      <c r="G649" s="3">
        <f t="shared" si="14"/>
        <v>715795.96319998486</v>
      </c>
      <c r="H649" s="3">
        <f t="shared" si="15"/>
        <v>0.94999998761340976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9</v>
      </c>
      <c r="E650" s="2">
        <v>0</v>
      </c>
      <c r="F650" s="2">
        <v>0</v>
      </c>
      <c r="G650" s="3">
        <f t="shared" si="14"/>
        <v>19.47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21</v>
      </c>
      <c r="E651" s="2">
        <v>0</v>
      </c>
      <c r="F651" s="2">
        <v>0</v>
      </c>
      <c r="G651" s="3">
        <f t="shared" si="14"/>
        <v>39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6</v>
      </c>
      <c r="E652" s="2">
        <v>0</v>
      </c>
      <c r="F652" s="2">
        <v>0</v>
      </c>
      <c r="G652" s="3">
        <f t="shared" si="14"/>
        <v>13.671000000000001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18</v>
      </c>
      <c r="E653" s="2">
        <v>0</v>
      </c>
      <c r="F653" s="2">
        <v>0</v>
      </c>
      <c r="G653" s="3">
        <f t="shared" si="14"/>
        <v>33.252000000000002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350.24</v>
      </c>
      <c r="D655" s="2">
        <f>'PR-RAS'!E662</f>
        <v>478.19</v>
      </c>
      <c r="E655" s="2">
        <v>0</v>
      </c>
      <c r="F655" s="2">
        <v>0</v>
      </c>
      <c r="G655" s="3">
        <f t="shared" si="14"/>
        <v>854.52947999999992</v>
      </c>
      <c r="H655" s="3">
        <f t="shared" si="15"/>
        <v>0.43000000000000682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27095.119999999999</v>
      </c>
      <c r="D657" s="2">
        <f>'PR-RAS'!E664</f>
        <v>20176.169999999998</v>
      </c>
      <c r="E657" s="2">
        <v>0</v>
      </c>
      <c r="F657" s="2">
        <v>0</v>
      </c>
      <c r="G657" s="3">
        <f t="shared" si="16"/>
        <v>44245.533759999998</v>
      </c>
      <c r="H657" s="3">
        <f t="shared" si="17"/>
        <v>0.28999999999723514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87.01</v>
      </c>
      <c r="D660" s="2">
        <f>'PR-RAS'!E667</f>
        <v>0</v>
      </c>
      <c r="E660" s="2">
        <v>0</v>
      </c>
      <c r="F660" s="2">
        <v>0</v>
      </c>
      <c r="G660" s="3">
        <f t="shared" si="14"/>
        <v>57.339590000000008</v>
      </c>
      <c r="H660" s="3">
        <f t="shared" si="15"/>
        <v>1.0000000000005116E-2</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917630.24</v>
      </c>
      <c r="D662" s="2">
        <f>'PR-RAS'!E669</f>
        <v>170177.01</v>
      </c>
      <c r="E662" s="2">
        <v>0</v>
      </c>
      <c r="F662" s="2">
        <v>0</v>
      </c>
      <c r="G662" s="3">
        <f t="shared" si="14"/>
        <v>831527.59586</v>
      </c>
      <c r="H662" s="3">
        <f t="shared" si="15"/>
        <v>0.25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23474.48</v>
      </c>
      <c r="D663" s="2">
        <f>'PR-RAS'!E670</f>
        <v>17840.990000000002</v>
      </c>
      <c r="E663" s="2">
        <v>0</v>
      </c>
      <c r="F663" s="2">
        <v>0</v>
      </c>
      <c r="G663" s="3">
        <f t="shared" si="14"/>
        <v>39161.57652000001</v>
      </c>
      <c r="H663" s="3">
        <f t="shared" si="15"/>
        <v>0.48999999999796273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258957.01</v>
      </c>
      <c r="E666" s="2">
        <v>0</v>
      </c>
      <c r="F666" s="2">
        <v>0</v>
      </c>
      <c r="G666" s="3">
        <f t="shared" si="14"/>
        <v>344412.82330000005</v>
      </c>
      <c r="H666" s="3">
        <f t="shared" si="15"/>
        <v>1.0000000009313226E-2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2203.1999999999998</v>
      </c>
      <c r="D676" s="2">
        <f>'PR-RAS'!E683</f>
        <v>2382.4</v>
      </c>
      <c r="E676" s="2">
        <v>0</v>
      </c>
      <c r="F676" s="2">
        <v>0</v>
      </c>
      <c r="G676" s="3">
        <f t="shared" si="14"/>
        <v>4703.4000000000005</v>
      </c>
      <c r="H676" s="3">
        <f t="shared" si="15"/>
        <v>0.59999999999990905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162453</v>
      </c>
      <c r="E699" s="2">
        <v>0</v>
      </c>
      <c r="F699" s="2">
        <v>0</v>
      </c>
      <c r="G699" s="3">
        <f t="shared" si="14"/>
        <v>226784.38799999998</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18764.87</v>
      </c>
      <c r="D704" s="2">
        <f>'PR-RAS'!E711</f>
        <v>10641.79</v>
      </c>
      <c r="E704" s="2">
        <v>0</v>
      </c>
      <c r="F704" s="2">
        <v>0</v>
      </c>
      <c r="G704" s="3">
        <f t="shared" ref="G704:G707" si="20">(B704/1000)*(C704*1+D704*2)</f>
        <v>28154.060349999996</v>
      </c>
      <c r="H704" s="3">
        <f t="shared" ref="H704:H707" si="21">ABS(C704-ROUND(C704,0))+ABS(D704-ROUND(D704,0))</f>
        <v>0.34000000000014552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21.88</v>
      </c>
      <c r="D715" s="2">
        <f>'PR-RAS'!E722</f>
        <v>21.87</v>
      </c>
      <c r="E715" s="2">
        <v>0</v>
      </c>
      <c r="F715" s="2">
        <v>0</v>
      </c>
      <c r="G715" s="3">
        <f t="shared" ref="G715:G716" si="22">(B715/1000)*(C715*1+D715*2)</f>
        <v>46.852679999999999</v>
      </c>
      <c r="H715" s="3">
        <f t="shared" ref="H715:H716" si="23">ABS(C715-ROUND(C715,0))+ABS(D715-ROUND(D715,0))</f>
        <v>0.25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104947.38</v>
      </c>
      <c r="D717" s="2">
        <f>'PR-RAS'!E724</f>
        <v>109700.8</v>
      </c>
      <c r="E717" s="2">
        <v>0</v>
      </c>
      <c r="F717" s="2">
        <v>0</v>
      </c>
      <c r="G717" s="3">
        <f t="shared" si="14"/>
        <v>232233.86967999997</v>
      </c>
      <c r="H717" s="3">
        <f t="shared" si="15"/>
        <v>0.58000000000174623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7695.01</v>
      </c>
      <c r="E725" s="2">
        <v>0</v>
      </c>
      <c r="F725" s="2">
        <v>0</v>
      </c>
      <c r="G725" s="3">
        <f t="shared" si="14"/>
        <v>11142.37448</v>
      </c>
      <c r="H725" s="3">
        <f t="shared" si="15"/>
        <v>1.0000000000218279E-2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1120</v>
      </c>
      <c r="D726" s="2">
        <f>'PR-RAS'!E733</f>
        <v>0</v>
      </c>
      <c r="E726" s="2">
        <v>0</v>
      </c>
      <c r="F726" s="2">
        <v>0</v>
      </c>
      <c r="G726" s="3">
        <f t="shared" si="14"/>
        <v>812</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20535.82</v>
      </c>
      <c r="D727" s="2">
        <f>'PR-RAS'!E734</f>
        <v>22658.16</v>
      </c>
      <c r="E727" s="2">
        <v>0</v>
      </c>
      <c r="F727" s="2">
        <v>0</v>
      </c>
      <c r="G727" s="3">
        <f t="shared" si="14"/>
        <v>47808.653639999997</v>
      </c>
      <c r="H727" s="3">
        <f t="shared" si="15"/>
        <v>0.34000000000014552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670.66</v>
      </c>
      <c r="D729" s="2">
        <f>'PR-RAS'!E736</f>
        <v>2269.12</v>
      </c>
      <c r="E729" s="2">
        <v>0</v>
      </c>
      <c r="F729" s="2">
        <v>0</v>
      </c>
      <c r="G729" s="3">
        <f t="shared" si="14"/>
        <v>3792.0791999999997</v>
      </c>
      <c r="H729" s="3">
        <f t="shared" si="15"/>
        <v>0.45999999999992269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2775</v>
      </c>
      <c r="D732" s="2">
        <f>'PR-RAS'!E739</f>
        <v>0</v>
      </c>
      <c r="E732" s="2">
        <v>0</v>
      </c>
      <c r="F732" s="2">
        <v>0</v>
      </c>
      <c r="G732" s="3">
        <f t="shared" si="14"/>
        <v>2028.5249999999999</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18586.09</v>
      </c>
      <c r="D734" s="2">
        <f>'PR-RAS'!E741</f>
        <v>17465.86</v>
      </c>
      <c r="E734" s="2">
        <v>0</v>
      </c>
      <c r="F734" s="2">
        <v>0</v>
      </c>
      <c r="G734" s="3">
        <f t="shared" si="14"/>
        <v>39228.554729999996</v>
      </c>
      <c r="H734" s="3">
        <f t="shared" si="15"/>
        <v>0.22999999999956344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432</v>
      </c>
      <c r="D735" s="2">
        <f>'PR-RAS'!E742</f>
        <v>488</v>
      </c>
      <c r="E735" s="2">
        <v>0</v>
      </c>
      <c r="F735" s="2">
        <v>0</v>
      </c>
      <c r="G735" s="3">
        <f t="shared" si="14"/>
        <v>1033.472</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776</v>
      </c>
      <c r="E737" s="2">
        <v>0</v>
      </c>
      <c r="F737" s="2">
        <v>0</v>
      </c>
      <c r="G737" s="3">
        <f t="shared" si="28"/>
        <v>1142.2719999999999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23630</v>
      </c>
      <c r="D770" s="2">
        <f>'PR-RAS'!E777</f>
        <v>0</v>
      </c>
      <c r="E770" s="2">
        <v>0</v>
      </c>
      <c r="F770" s="2">
        <v>0</v>
      </c>
      <c r="G770" s="3">
        <f t="shared" si="14"/>
        <v>18171.47</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2250</v>
      </c>
      <c r="D771" s="2">
        <f>'PR-RAS'!E778</f>
        <v>7100</v>
      </c>
      <c r="E771" s="2">
        <v>0</v>
      </c>
      <c r="F771" s="2">
        <v>0</v>
      </c>
      <c r="G771" s="3">
        <f t="shared" si="14"/>
        <v>12666.5</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12366.18</v>
      </c>
      <c r="E774" s="2">
        <v>0</v>
      </c>
      <c r="F774" s="2">
        <v>0</v>
      </c>
      <c r="G774" s="3">
        <f t="shared" si="14"/>
        <v>19118.114280000002</v>
      </c>
      <c r="H774" s="3">
        <f t="shared" si="15"/>
        <v>0.18000000000029104</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76663.649999999994</v>
      </c>
      <c r="D836" s="2">
        <f>'PR-RAS'!E843</f>
        <v>112714.7</v>
      </c>
      <c r="E836" s="2">
        <v>0</v>
      </c>
      <c r="F836" s="2">
        <v>0</v>
      </c>
      <c r="G836" s="3">
        <f t="shared" si="14"/>
        <v>252247.69674999997</v>
      </c>
      <c r="H836" s="3">
        <f t="shared" si="15"/>
        <v>0.65000000000873115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300</v>
      </c>
      <c r="D837" s="2">
        <f>'PR-RAS'!E844</f>
        <v>321.60000000000002</v>
      </c>
      <c r="E837" s="2">
        <v>0</v>
      </c>
      <c r="F837" s="2">
        <v>0</v>
      </c>
      <c r="G837" s="3">
        <f t="shared" ref="G837:G1010" si="34">(B837/1000)*(C837*1+D837*2)</f>
        <v>788.51520000000005</v>
      </c>
      <c r="H837" s="3">
        <f t="shared" ref="H837:H1095" si="35">ABS(C837-ROUND(C837,0))+ABS(D837-ROUND(D837,0))</f>
        <v>0.39999999999997726</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4800</v>
      </c>
      <c r="D841" s="2">
        <f>'PR-RAS'!E848</f>
        <v>20400</v>
      </c>
      <c r="E841" s="2">
        <v>0</v>
      </c>
      <c r="F841" s="2">
        <v>0</v>
      </c>
      <c r="G841" s="3">
        <f t="shared" si="34"/>
        <v>38304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24300</v>
      </c>
      <c r="D843" s="2">
        <f>'PR-RAS'!E850</f>
        <v>27000</v>
      </c>
      <c r="E843" s="2">
        <v>0</v>
      </c>
      <c r="F843" s="2">
        <v>0</v>
      </c>
      <c r="G843" s="3">
        <f t="shared" si="34"/>
        <v>65928.599999999991</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14904.17</v>
      </c>
      <c r="D844" s="2">
        <f>'PR-RAS'!E851</f>
        <v>15935.77</v>
      </c>
      <c r="E844" s="2">
        <v>0</v>
      </c>
      <c r="F844" s="2">
        <v>0</v>
      </c>
      <c r="G844" s="3">
        <f t="shared" si="34"/>
        <v>39431.92353</v>
      </c>
      <c r="H844" s="3">
        <f t="shared" si="35"/>
        <v>0.3999999999996362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37000</v>
      </c>
      <c r="D846" s="2">
        <f>'PR-RAS'!E853</f>
        <v>37500</v>
      </c>
      <c r="E846" s="2">
        <v>0</v>
      </c>
      <c r="F846" s="2">
        <v>0</v>
      </c>
      <c r="G846" s="3">
        <f t="shared" si="34"/>
        <v>94640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3513.27</v>
      </c>
      <c r="D848" s="2">
        <f>'PR-RAS'!E855</f>
        <v>3648.87</v>
      </c>
      <c r="E848" s="2">
        <v>0</v>
      </c>
      <c r="F848" s="2">
        <v>0</v>
      </c>
      <c r="G848" s="3">
        <f t="shared" si="34"/>
        <v>9156.9254700000001</v>
      </c>
      <c r="H848" s="3">
        <f t="shared" si="35"/>
        <v>0.40000000000009095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5000</v>
      </c>
      <c r="D849" s="2">
        <f>'PR-RAS'!E856</f>
        <v>0</v>
      </c>
      <c r="E849" s="2">
        <v>0</v>
      </c>
      <c r="F849" s="2">
        <v>0</v>
      </c>
      <c r="G849" s="3">
        <f t="shared" si="34"/>
        <v>4240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6368982.3299999991</v>
      </c>
      <c r="D1011" s="7">
        <f>BILANCA!E6</f>
        <v>7442546.2700000005</v>
      </c>
      <c r="E1011" s="7">
        <v>0</v>
      </c>
      <c r="F1011" s="7">
        <v>0</v>
      </c>
      <c r="G1011" s="8">
        <f t="shared" ref="G1011:G1306" si="38">B1011/1000*C1011+B1011/500*D1011</f>
        <v>21254.07487</v>
      </c>
      <c r="H1011" s="8">
        <f t="shared" si="35"/>
        <v>0.59999999962747097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5332256.3099999996</v>
      </c>
      <c r="D1012" s="2">
        <f>BILANCA!E7</f>
        <v>6975888.3300000001</v>
      </c>
      <c r="E1012" s="2">
        <v>0</v>
      </c>
      <c r="F1012" s="2">
        <v>0</v>
      </c>
      <c r="G1012" s="3">
        <f t="shared" si="38"/>
        <v>38568.06594</v>
      </c>
      <c r="H1012" s="3">
        <f t="shared" si="35"/>
        <v>0.63999999966472387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1417913.04</v>
      </c>
      <c r="D1013" s="2">
        <f>BILANCA!E8</f>
        <v>1316290.3699999999</v>
      </c>
      <c r="E1013" s="2">
        <v>0</v>
      </c>
      <c r="F1013" s="2">
        <v>0</v>
      </c>
      <c r="G1013" s="3">
        <f t="shared" si="38"/>
        <v>12151.481339999998</v>
      </c>
      <c r="H1013" s="3">
        <f t="shared" si="35"/>
        <v>0.40999999991618097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1417913.04</v>
      </c>
      <c r="D1014" s="2">
        <f>BILANCA!E9</f>
        <v>1265388.43</v>
      </c>
      <c r="E1014" s="2">
        <v>0</v>
      </c>
      <c r="F1014" s="2">
        <v>0</v>
      </c>
      <c r="G1014" s="3">
        <f t="shared" si="38"/>
        <v>15794.759600000001</v>
      </c>
      <c r="H1014" s="3">
        <f t="shared" si="35"/>
        <v>0.46999999997206032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50901.94</v>
      </c>
      <c r="E1015" s="2">
        <v>0</v>
      </c>
      <c r="F1015" s="2">
        <v>0</v>
      </c>
      <c r="G1015" s="3">
        <f t="shared" si="38"/>
        <v>509.01940000000002</v>
      </c>
      <c r="H1015" s="3">
        <f t="shared" si="35"/>
        <v>5.9999999997671694E-2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3914343.2699999996</v>
      </c>
      <c r="D1017" s="2">
        <f>BILANCA!E12</f>
        <v>4685111.87</v>
      </c>
      <c r="E1017" s="2">
        <v>0</v>
      </c>
      <c r="F1017" s="2">
        <v>0</v>
      </c>
      <c r="G1017" s="3">
        <f t="shared" si="38"/>
        <v>92991.969070000006</v>
      </c>
      <c r="H1017" s="3">
        <f t="shared" si="35"/>
        <v>0.39999999944120646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3732640.75</v>
      </c>
      <c r="D1018" s="2">
        <f>BILANCA!E13</f>
        <v>4455342.6500000004</v>
      </c>
      <c r="E1018" s="2">
        <v>0</v>
      </c>
      <c r="F1018" s="2">
        <v>0</v>
      </c>
      <c r="G1018" s="3">
        <f t="shared" si="38"/>
        <v>101146.60840000001</v>
      </c>
      <c r="H1018" s="3">
        <f t="shared" si="35"/>
        <v>0.59999999962747097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74020.89</v>
      </c>
      <c r="D1019" s="2">
        <f>BILANCA!E14</f>
        <v>72761.649999999994</v>
      </c>
      <c r="E1019" s="2">
        <v>0</v>
      </c>
      <c r="F1019" s="2">
        <v>0</v>
      </c>
      <c r="G1019" s="3">
        <f t="shared" si="38"/>
        <v>1975.8977099999997</v>
      </c>
      <c r="H1019" s="3">
        <f t="shared" si="35"/>
        <v>0.46000000000640284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3308837.19</v>
      </c>
      <c r="D1020" s="2">
        <f>BILANCA!E15</f>
        <v>2598701.3199999998</v>
      </c>
      <c r="E1020" s="2">
        <v>0</v>
      </c>
      <c r="F1020" s="2">
        <v>0</v>
      </c>
      <c r="G1020" s="3">
        <f t="shared" si="38"/>
        <v>85062.398300000001</v>
      </c>
      <c r="H1020" s="3">
        <f t="shared" si="35"/>
        <v>0.50999999977648258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169949.45</v>
      </c>
      <c r="D1021" s="2">
        <f>BILANCA!E16</f>
        <v>400471.28</v>
      </c>
      <c r="E1021" s="2">
        <v>0</v>
      </c>
      <c r="F1021" s="2">
        <v>0</v>
      </c>
      <c r="G1021" s="3">
        <f t="shared" si="38"/>
        <v>10679.812110000001</v>
      </c>
      <c r="H1021" s="3">
        <f t="shared" si="35"/>
        <v>0.73000000003958121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339764.3</v>
      </c>
      <c r="D1022" s="2">
        <f>BILANCA!E17</f>
        <v>1666899.88</v>
      </c>
      <c r="E1022" s="2">
        <v>0</v>
      </c>
      <c r="F1022" s="2">
        <v>0</v>
      </c>
      <c r="G1022" s="3">
        <f t="shared" si="38"/>
        <v>44082.76872</v>
      </c>
      <c r="H1022" s="3">
        <f t="shared" si="35"/>
        <v>0.42000000010011718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159931.07999999999</v>
      </c>
      <c r="D1023" s="2">
        <f>BILANCA!E18</f>
        <v>283491.48</v>
      </c>
      <c r="E1023" s="2">
        <v>0</v>
      </c>
      <c r="F1023" s="2">
        <v>0</v>
      </c>
      <c r="G1023" s="3">
        <f t="shared" si="38"/>
        <v>9449.8825199999992</v>
      </c>
      <c r="H1023" s="3">
        <f t="shared" si="35"/>
        <v>0.55999999996856786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155387.48000000001</v>
      </c>
      <c r="D1024" s="2">
        <f>BILANCA!E19</f>
        <v>169496.64000000004</v>
      </c>
      <c r="E1024" s="2">
        <v>0</v>
      </c>
      <c r="F1024" s="2">
        <v>0</v>
      </c>
      <c r="G1024" s="3">
        <f t="shared" si="38"/>
        <v>6921.330640000001</v>
      </c>
      <c r="H1024" s="3">
        <f t="shared" si="35"/>
        <v>0.83999999996740371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88227.54</v>
      </c>
      <c r="D1025" s="2">
        <f>BILANCA!E20</f>
        <v>107497.4</v>
      </c>
      <c r="E1025" s="2">
        <v>0</v>
      </c>
      <c r="F1025" s="2">
        <v>0</v>
      </c>
      <c r="G1025" s="3">
        <f t="shared" si="38"/>
        <v>4548.3350999999993</v>
      </c>
      <c r="H1025" s="3">
        <f t="shared" si="35"/>
        <v>0.86000000000058208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7692.71</v>
      </c>
      <c r="D1026" s="2">
        <f>BILANCA!E21</f>
        <v>7483.74</v>
      </c>
      <c r="E1026" s="2">
        <v>0</v>
      </c>
      <c r="F1026" s="2">
        <v>0</v>
      </c>
      <c r="G1026" s="3">
        <f t="shared" si="38"/>
        <v>362.56304</v>
      </c>
      <c r="H1026" s="3">
        <f t="shared" si="35"/>
        <v>0.5500000000001819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16456.349999999999</v>
      </c>
      <c r="D1027" s="2">
        <f>BILANCA!E22</f>
        <v>13351.08</v>
      </c>
      <c r="E1027" s="2">
        <v>0</v>
      </c>
      <c r="F1027" s="2">
        <v>0</v>
      </c>
      <c r="G1027" s="3">
        <f t="shared" si="38"/>
        <v>733.69467000000009</v>
      </c>
      <c r="H1027" s="3">
        <f t="shared" si="35"/>
        <v>0.42999999999847205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6707.2</v>
      </c>
      <c r="D1028" s="2">
        <f>BILANCA!E23</f>
        <v>550</v>
      </c>
      <c r="E1028" s="2">
        <v>0</v>
      </c>
      <c r="F1028" s="2">
        <v>0</v>
      </c>
      <c r="G1028" s="3">
        <f t="shared" si="38"/>
        <v>140.52959999999999</v>
      </c>
      <c r="H1028" s="3">
        <f t="shared" si="35"/>
        <v>0.1999999999998181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1920.48</v>
      </c>
      <c r="D1029" s="2">
        <f>BILANCA!E24</f>
        <v>6760.17</v>
      </c>
      <c r="E1029" s="2">
        <v>0</v>
      </c>
      <c r="F1029" s="2">
        <v>0</v>
      </c>
      <c r="G1029" s="3">
        <f t="shared" si="38"/>
        <v>293.37558000000001</v>
      </c>
      <c r="H1029" s="3">
        <f t="shared" si="35"/>
        <v>0.65000000000009095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31585.29</v>
      </c>
      <c r="D1030" s="2">
        <f>BILANCA!E25</f>
        <v>27915.75</v>
      </c>
      <c r="E1030" s="2">
        <v>0</v>
      </c>
      <c r="F1030" s="2">
        <v>0</v>
      </c>
      <c r="G1030" s="3">
        <f t="shared" si="38"/>
        <v>1748.3358000000003</v>
      </c>
      <c r="H1030" s="3">
        <f t="shared" si="35"/>
        <v>0.54000000000087311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154368.69</v>
      </c>
      <c r="D1031" s="2">
        <f>BILANCA!E26</f>
        <v>158424.03</v>
      </c>
      <c r="E1031" s="2">
        <v>0</v>
      </c>
      <c r="F1031" s="2">
        <v>0</v>
      </c>
      <c r="G1031" s="3">
        <f t="shared" si="38"/>
        <v>9895.5517500000005</v>
      </c>
      <c r="H1031" s="3">
        <f t="shared" si="35"/>
        <v>0.33999999999650754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151570.78</v>
      </c>
      <c r="D1033" s="2">
        <f>BILANCA!E28</f>
        <v>152485.53</v>
      </c>
      <c r="E1033" s="2">
        <v>0</v>
      </c>
      <c r="F1033" s="2">
        <v>0</v>
      </c>
      <c r="G1033" s="3">
        <f t="shared" si="38"/>
        <v>10500.462320000001</v>
      </c>
      <c r="H1033" s="3">
        <f t="shared" si="35"/>
        <v>0.69000000000232831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26163.780000000002</v>
      </c>
      <c r="D1034" s="2">
        <f>BILANCA!E29</f>
        <v>45272.579999999994</v>
      </c>
      <c r="E1034" s="2">
        <v>0</v>
      </c>
      <c r="F1034" s="2">
        <v>0</v>
      </c>
      <c r="G1034" s="3">
        <f t="shared" si="38"/>
        <v>2801.0145599999996</v>
      </c>
      <c r="H1034" s="3">
        <f t="shared" si="35"/>
        <v>0.6400000000030559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51509.22</v>
      </c>
      <c r="D1035" s="2">
        <f>BILANCA!E30</f>
        <v>82298.87</v>
      </c>
      <c r="E1035" s="2">
        <v>0</v>
      </c>
      <c r="F1035" s="2">
        <v>0</v>
      </c>
      <c r="G1035" s="3">
        <f t="shared" si="38"/>
        <v>5402.6740000000009</v>
      </c>
      <c r="H1035" s="3">
        <f t="shared" si="35"/>
        <v>0.35000000000582077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25345.439999999999</v>
      </c>
      <c r="D1039" s="2">
        <f>BILANCA!E34</f>
        <v>37026.29</v>
      </c>
      <c r="E1039" s="2">
        <v>0</v>
      </c>
      <c r="F1039" s="2">
        <v>0</v>
      </c>
      <c r="G1039" s="3">
        <f t="shared" si="38"/>
        <v>2882.5425800000003</v>
      </c>
      <c r="H1039" s="3">
        <f t="shared" si="35"/>
        <v>0.72999999999956344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151.26</v>
      </c>
      <c r="D1040" s="2">
        <f>BILANCA!E35</f>
        <v>0</v>
      </c>
      <c r="E1040" s="2">
        <v>0</v>
      </c>
      <c r="F1040" s="2">
        <v>0</v>
      </c>
      <c r="G1040" s="3">
        <f t="shared" si="38"/>
        <v>4.5377999999999998</v>
      </c>
      <c r="H1040" s="3">
        <f t="shared" si="35"/>
        <v>0.25999999999999091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345.76</v>
      </c>
      <c r="D1044" s="2">
        <f>BILANCA!E39</f>
        <v>0</v>
      </c>
      <c r="E1044" s="2">
        <v>0</v>
      </c>
      <c r="F1044" s="2">
        <v>0</v>
      </c>
      <c r="G1044" s="3">
        <f t="shared" si="38"/>
        <v>11.755840000000001</v>
      </c>
      <c r="H1044" s="3">
        <f t="shared" si="35"/>
        <v>0.24000000000000909</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194.5</v>
      </c>
      <c r="D1045" s="2">
        <f>BILANCA!E40</f>
        <v>0</v>
      </c>
      <c r="E1045" s="2">
        <v>0</v>
      </c>
      <c r="F1045" s="2">
        <v>0</v>
      </c>
      <c r="G1045" s="3">
        <f t="shared" si="38"/>
        <v>6.807500000000001</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15000</v>
      </c>
      <c r="E1050" s="2">
        <v>0</v>
      </c>
      <c r="F1050" s="2">
        <v>0</v>
      </c>
      <c r="G1050" s="3">
        <f t="shared" si="38"/>
        <v>1200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15000</v>
      </c>
      <c r="E1053" s="2">
        <v>0</v>
      </c>
      <c r="F1053" s="2">
        <v>0</v>
      </c>
      <c r="G1053" s="3">
        <f t="shared" si="38"/>
        <v>1290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55193.93</v>
      </c>
      <c r="D1059" s="2">
        <f>BILANCA!E54</f>
        <v>99610.1</v>
      </c>
      <c r="E1059" s="2">
        <v>0</v>
      </c>
      <c r="F1059" s="2">
        <v>0</v>
      </c>
      <c r="G1059" s="3">
        <f t="shared" si="38"/>
        <v>12466.292370000001</v>
      </c>
      <c r="H1059" s="3">
        <f t="shared" si="35"/>
        <v>0.17000000000552973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55193.93</v>
      </c>
      <c r="D1060" s="2">
        <f>BILANCA!E55</f>
        <v>99610.1</v>
      </c>
      <c r="E1060" s="2">
        <v>0</v>
      </c>
      <c r="F1060" s="2">
        <v>0</v>
      </c>
      <c r="G1060" s="3">
        <f t="shared" si="38"/>
        <v>12720.706500000002</v>
      </c>
      <c r="H1060" s="3">
        <f t="shared" si="35"/>
        <v>0.17000000000552973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974486.09</v>
      </c>
      <c r="E1061" s="2">
        <v>0</v>
      </c>
      <c r="F1061" s="2">
        <v>0</v>
      </c>
      <c r="G1061" s="3">
        <f t="shared" si="38"/>
        <v>99397.581179999994</v>
      </c>
      <c r="H1061" s="3">
        <f t="shared" si="35"/>
        <v>8.999999996740371E-2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974486.09</v>
      </c>
      <c r="E1062" s="2">
        <v>0</v>
      </c>
      <c r="F1062" s="2">
        <v>0</v>
      </c>
      <c r="G1062" s="3">
        <f t="shared" si="38"/>
        <v>101346.55335999999</v>
      </c>
      <c r="H1062" s="3">
        <f t="shared" si="35"/>
        <v>8.999999996740371E-2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1036726.0199999999</v>
      </c>
      <c r="D1074" s="2">
        <f>BILANCA!E69</f>
        <v>466657.94</v>
      </c>
      <c r="E1074" s="2">
        <v>0</v>
      </c>
      <c r="F1074" s="2">
        <v>0</v>
      </c>
      <c r="G1074" s="3">
        <f t="shared" si="38"/>
        <v>126082.68159999998</v>
      </c>
      <c r="H1074" s="3">
        <f t="shared" si="35"/>
        <v>7.9999999899882823E-2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805364.5</v>
      </c>
      <c r="D1075" s="2">
        <f>BILANCA!E70</f>
        <v>149629.45000000001</v>
      </c>
      <c r="E1075" s="2">
        <v>0</v>
      </c>
      <c r="F1075" s="2">
        <v>0</v>
      </c>
      <c r="G1075" s="3">
        <f t="shared" si="38"/>
        <v>71800.521000000008</v>
      </c>
      <c r="H1075" s="3">
        <f t="shared" si="35"/>
        <v>0.95000000001164153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804643.15</v>
      </c>
      <c r="D1076" s="2">
        <f>BILANCA!E71</f>
        <v>148974.89000000001</v>
      </c>
      <c r="E1076" s="2">
        <v>0</v>
      </c>
      <c r="F1076" s="2">
        <v>0</v>
      </c>
      <c r="G1076" s="3">
        <f t="shared" si="38"/>
        <v>72771.133380000014</v>
      </c>
      <c r="H1076" s="3">
        <f t="shared" si="35"/>
        <v>0.26000000000931323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804643.15</v>
      </c>
      <c r="D1078" s="2">
        <f>BILANCA!E73</f>
        <v>148974.89000000001</v>
      </c>
      <c r="E1078" s="2">
        <v>0</v>
      </c>
      <c r="F1078" s="2">
        <v>0</v>
      </c>
      <c r="G1078" s="3">
        <f t="shared" si="38"/>
        <v>74976.319240000012</v>
      </c>
      <c r="H1078" s="3">
        <f t="shared" si="35"/>
        <v>0.26000000000931323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721.35</v>
      </c>
      <c r="D1085" s="2">
        <f>BILANCA!E80</f>
        <v>654.55999999999995</v>
      </c>
      <c r="E1085" s="2">
        <v>0</v>
      </c>
      <c r="F1085" s="2">
        <v>0</v>
      </c>
      <c r="G1085" s="3">
        <f t="shared" si="38"/>
        <v>152.28524999999999</v>
      </c>
      <c r="H1085" s="3">
        <f t="shared" si="35"/>
        <v>0.79000000000007731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965.04</v>
      </c>
      <c r="E1087" s="2">
        <v>0</v>
      </c>
      <c r="F1087" s="2">
        <v>0</v>
      </c>
      <c r="G1087" s="3">
        <f t="shared" si="38"/>
        <v>148.61615999999998</v>
      </c>
      <c r="H1087" s="3">
        <f t="shared" si="35"/>
        <v>3.999999999996362E-2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965.04</v>
      </c>
      <c r="E1092" s="2">
        <v>0</v>
      </c>
      <c r="F1092" s="2">
        <v>0</v>
      </c>
      <c r="G1092" s="3">
        <f t="shared" si="38"/>
        <v>158.26656</v>
      </c>
      <c r="H1092" s="3">
        <f t="shared" si="35"/>
        <v>3.999999999996362E-2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212024.69</v>
      </c>
      <c r="D1140" s="2">
        <f>BILANCA!E135</f>
        <v>223835.79</v>
      </c>
      <c r="E1140" s="2">
        <v>0</v>
      </c>
      <c r="F1140" s="2">
        <v>0</v>
      </c>
      <c r="G1140" s="3">
        <f t="shared" si="38"/>
        <v>85760.515100000004</v>
      </c>
      <c r="H1140" s="3">
        <f t="shared" si="41"/>
        <v>0.51999999998952262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212024.69</v>
      </c>
      <c r="D1141" s="2">
        <f>BILANCA!E136</f>
        <v>223835.79</v>
      </c>
      <c r="E1141" s="2">
        <v>0</v>
      </c>
      <c r="F1141" s="2">
        <v>0</v>
      </c>
      <c r="G1141" s="3">
        <f t="shared" si="38"/>
        <v>86420.211370000005</v>
      </c>
      <c r="H1141" s="3">
        <f t="shared" si="41"/>
        <v>0.51999999998952262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212024.69</v>
      </c>
      <c r="D1145" s="2">
        <f>BILANCA!E140</f>
        <v>223835.79</v>
      </c>
      <c r="E1145" s="2">
        <v>0</v>
      </c>
      <c r="F1145" s="2">
        <v>0</v>
      </c>
      <c r="G1145" s="3">
        <f t="shared" si="38"/>
        <v>89058.996450000006</v>
      </c>
      <c r="H1145" s="3">
        <f t="shared" si="41"/>
        <v>0.51999999998952262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19336.829999999987</v>
      </c>
      <c r="D1152" s="2">
        <f>BILANCA!E147</f>
        <v>92227.659999999989</v>
      </c>
      <c r="E1152" s="2">
        <v>0</v>
      </c>
      <c r="F1152" s="2">
        <v>0</v>
      </c>
      <c r="G1152" s="3">
        <f t="shared" si="38"/>
        <v>28938.485299999993</v>
      </c>
      <c r="H1152" s="3">
        <f t="shared" si="41"/>
        <v>0.51000000002386514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25583.85</v>
      </c>
      <c r="D1153" s="2">
        <f>BILANCA!E148</f>
        <v>26578.17</v>
      </c>
      <c r="E1153" s="2">
        <v>0</v>
      </c>
      <c r="F1153" s="2">
        <v>0</v>
      </c>
      <c r="G1153" s="3">
        <f t="shared" si="38"/>
        <v>11259.847169999997</v>
      </c>
      <c r="H1153" s="3">
        <f t="shared" si="41"/>
        <v>0.31999999999970896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8386.2000000000007</v>
      </c>
      <c r="D1164" s="2">
        <f>BILANCA!E159</f>
        <v>9087.9599999999991</v>
      </c>
      <c r="E1164" s="2">
        <v>0</v>
      </c>
      <c r="F1164" s="2">
        <v>0</v>
      </c>
      <c r="G1164" s="3">
        <f t="shared" si="38"/>
        <v>4090.5664799999995</v>
      </c>
      <c r="H1164" s="3">
        <f t="shared" si="41"/>
        <v>0.24000000000160071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60213.59</v>
      </c>
      <c r="D1165" s="2">
        <f>BILANCA!E160</f>
        <v>50776.9</v>
      </c>
      <c r="E1165" s="2">
        <v>0</v>
      </c>
      <c r="F1165" s="2">
        <v>0</v>
      </c>
      <c r="G1165" s="3">
        <f t="shared" si="38"/>
        <v>25073.945449999999</v>
      </c>
      <c r="H1165" s="3">
        <f t="shared" si="41"/>
        <v>0.51000000000203727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5384.63</v>
      </c>
      <c r="E1166" s="2">
        <v>0</v>
      </c>
      <c r="F1166" s="2">
        <v>0</v>
      </c>
      <c r="G1166" s="3">
        <f t="shared" si="38"/>
        <v>1680.0045600000001</v>
      </c>
      <c r="H1166" s="3">
        <f t="shared" si="41"/>
        <v>0.36999999999989086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400</v>
      </c>
      <c r="E1168" s="2">
        <v>0</v>
      </c>
      <c r="F1168" s="2">
        <v>0</v>
      </c>
      <c r="G1168" s="3">
        <f t="shared" si="38"/>
        <v>126.4</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74846.81</v>
      </c>
      <c r="D1169" s="2">
        <f>BILANCA!E164</f>
        <v>0</v>
      </c>
      <c r="E1169" s="2">
        <v>0</v>
      </c>
      <c r="F1169" s="2">
        <v>0</v>
      </c>
      <c r="G1169" s="3">
        <f t="shared" si="38"/>
        <v>11900.64279</v>
      </c>
      <c r="H1169" s="3">
        <f t="shared" si="41"/>
        <v>0.19000000000232831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6368982.3300000001</v>
      </c>
      <c r="D1180" s="2">
        <f>BILANCA!E176</f>
        <v>7442546.2700000005</v>
      </c>
      <c r="E1180" s="2">
        <v>0</v>
      </c>
      <c r="F1180" s="2">
        <v>0</v>
      </c>
      <c r="G1180" s="3">
        <f t="shared" si="38"/>
        <v>3613192.7279000003</v>
      </c>
      <c r="H1180" s="3">
        <f t="shared" si="41"/>
        <v>0.60000000055879354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142090.37999999998</v>
      </c>
      <c r="D1181" s="2">
        <f>BILANCA!E177</f>
        <v>128333.98999999999</v>
      </c>
      <c r="E1181" s="2">
        <v>0</v>
      </c>
      <c r="F1181" s="2">
        <v>0</v>
      </c>
      <c r="G1181" s="3">
        <f t="shared" si="38"/>
        <v>68187.679560000004</v>
      </c>
      <c r="H1181" s="3">
        <f t="shared" si="41"/>
        <v>0.38999999998486601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124294.82999999999</v>
      </c>
      <c r="D1182" s="2">
        <f>BILANCA!E178</f>
        <v>115380.59</v>
      </c>
      <c r="E1182" s="2">
        <v>0</v>
      </c>
      <c r="F1182" s="2">
        <v>0</v>
      </c>
      <c r="G1182" s="3">
        <f t="shared" si="38"/>
        <v>61069.633719999991</v>
      </c>
      <c r="H1182" s="3">
        <f t="shared" si="41"/>
        <v>0.58000000001629815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29496.01</v>
      </c>
      <c r="D1183" s="2">
        <f>BILANCA!E179</f>
        <v>41090.339999999997</v>
      </c>
      <c r="E1183" s="2">
        <v>0</v>
      </c>
      <c r="F1183" s="2">
        <v>0</v>
      </c>
      <c r="G1183" s="3">
        <f t="shared" si="38"/>
        <v>19320.067369999997</v>
      </c>
      <c r="H1183" s="3">
        <f t="shared" si="41"/>
        <v>0.34999999999490683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67803.399999999994</v>
      </c>
      <c r="D1184" s="2">
        <f>BILANCA!E180</f>
        <v>64059.99</v>
      </c>
      <c r="E1184" s="2">
        <v>0</v>
      </c>
      <c r="F1184" s="2">
        <v>0</v>
      </c>
      <c r="G1184" s="3">
        <f t="shared" si="38"/>
        <v>34090.668119999995</v>
      </c>
      <c r="H1184" s="3">
        <f t="shared" si="41"/>
        <v>0.4099999999962165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9.86</v>
      </c>
      <c r="D1185" s="2">
        <f>BILANCA!E181</f>
        <v>20.21</v>
      </c>
      <c r="E1185" s="2">
        <v>0</v>
      </c>
      <c r="F1185" s="2">
        <v>0</v>
      </c>
      <c r="G1185" s="3">
        <f t="shared" si="38"/>
        <v>8.7989999999999995</v>
      </c>
      <c r="H1185" s="3">
        <f t="shared" si="41"/>
        <v>0.35000000000000142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9.86</v>
      </c>
      <c r="D1188" s="2">
        <f>BILANCA!E184</f>
        <v>20.21</v>
      </c>
      <c r="E1188" s="2">
        <v>0</v>
      </c>
      <c r="F1188" s="2">
        <v>0</v>
      </c>
      <c r="G1188" s="3">
        <f t="shared" si="38"/>
        <v>8.94984</v>
      </c>
      <c r="H1188" s="3">
        <f t="shared" si="41"/>
        <v>0.35000000000000142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120</v>
      </c>
      <c r="D1189" s="2">
        <f>BILANCA!E185</f>
        <v>240</v>
      </c>
      <c r="E1189" s="2">
        <v>0</v>
      </c>
      <c r="F1189" s="2">
        <v>0</v>
      </c>
      <c r="G1189" s="3">
        <f t="shared" si="38"/>
        <v>107.4</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4197.4399999999996</v>
      </c>
      <c r="E1190" s="2">
        <v>0</v>
      </c>
      <c r="F1190" s="2">
        <v>0</v>
      </c>
      <c r="G1190" s="3">
        <f>B1190/1000*C1190+B1190/500*D1190</f>
        <v>1511.0783999999999</v>
      </c>
      <c r="H1190" s="3">
        <f>ABS(C1190-ROUND(C1190,0))+ABS(D1190-ROUND(D1190,0))</f>
        <v>0.43999999999959982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4197.4399999999996</v>
      </c>
      <c r="E1193" s="2">
        <v>0</v>
      </c>
      <c r="F1193" s="2">
        <v>0</v>
      </c>
      <c r="G1193" s="3">
        <f t="shared" si="42"/>
        <v>1536.2630399999998</v>
      </c>
      <c r="H1193" s="3">
        <f t="shared" si="43"/>
        <v>0.43999999999959982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25212.66</v>
      </c>
      <c r="D1198" s="2">
        <f>BILANCA!E194</f>
        <v>5620.61</v>
      </c>
      <c r="E1198" s="2">
        <v>0</v>
      </c>
      <c r="F1198" s="2">
        <v>0</v>
      </c>
      <c r="G1198" s="3">
        <f t="shared" si="38"/>
        <v>6853.3294399999995</v>
      </c>
      <c r="H1198" s="3">
        <f t="shared" si="41"/>
        <v>0.73000000000047294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152</v>
      </c>
      <c r="E1199" s="2">
        <v>0</v>
      </c>
      <c r="F1199" s="2">
        <v>0</v>
      </c>
      <c r="G1199" s="3">
        <f t="shared" si="38"/>
        <v>57.456000000000003</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1652.9</v>
      </c>
      <c r="D1200" s="2">
        <f>BILANCA!E196</f>
        <v>0</v>
      </c>
      <c r="E1200" s="2">
        <v>0</v>
      </c>
      <c r="F1200" s="2">
        <v>0</v>
      </c>
      <c r="G1200" s="3">
        <f t="shared" si="38"/>
        <v>314.05100000000004</v>
      </c>
      <c r="H1200" s="3">
        <f t="shared" si="41"/>
        <v>9.9999999999909051E-2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17795.55</v>
      </c>
      <c r="D1201" s="2">
        <f>BILANCA!E197</f>
        <v>12953.400000000001</v>
      </c>
      <c r="E1201" s="2">
        <v>0</v>
      </c>
      <c r="F1201" s="2">
        <v>0</v>
      </c>
      <c r="G1201" s="3">
        <f t="shared" si="38"/>
        <v>8347.1488500000014</v>
      </c>
      <c r="H1201" s="3">
        <f t="shared" si="41"/>
        <v>0.85000000000218279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8791.19</v>
      </c>
      <c r="E1202" s="2">
        <v>0</v>
      </c>
      <c r="F1202" s="2">
        <v>0</v>
      </c>
      <c r="G1202" s="3">
        <f t="shared" ref="G1202:G1206" si="44">B1202/1000*C1202+B1202/500*D1202</f>
        <v>3375.8169600000001</v>
      </c>
      <c r="H1202" s="3">
        <f t="shared" ref="H1202:H1206" si="45">ABS(C1202-ROUND(C1202,0))+ABS(D1202-ROUND(D1202,0))</f>
        <v>0.19000000000050932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17795.55</v>
      </c>
      <c r="D1203" s="2">
        <f>BILANCA!E199</f>
        <v>4162.21</v>
      </c>
      <c r="E1203" s="2">
        <v>0</v>
      </c>
      <c r="F1203" s="2">
        <v>0</v>
      </c>
      <c r="G1203" s="3">
        <f t="shared" si="44"/>
        <v>5041.1542100000006</v>
      </c>
      <c r="H1203" s="3">
        <f t="shared" si="45"/>
        <v>0.66000000000076398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6226891.9500000002</v>
      </c>
      <c r="D1255" s="2">
        <f>BILANCA!E251</f>
        <v>7314212.2800000003</v>
      </c>
      <c r="E1255" s="2">
        <v>0</v>
      </c>
      <c r="F1255" s="2">
        <v>0</v>
      </c>
      <c r="G1255" s="3">
        <f t="shared" si="38"/>
        <v>5109552.54495</v>
      </c>
      <c r="H1255" s="3">
        <f t="shared" si="41"/>
        <v>0.33000000007450581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5419335.1200000001</v>
      </c>
      <c r="D1256" s="2">
        <f>BILANCA!E252</f>
        <v>6178297.54</v>
      </c>
      <c r="E1256" s="2">
        <v>0</v>
      </c>
      <c r="F1256" s="2">
        <v>0</v>
      </c>
      <c r="G1256" s="3">
        <f t="shared" si="38"/>
        <v>4372878.8291999996</v>
      </c>
      <c r="H1256" s="3">
        <f t="shared" si="41"/>
        <v>0.58000000007450581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5561425.5</v>
      </c>
      <c r="D1257" s="2">
        <f>BILANCA!E253</f>
        <v>6178297.54</v>
      </c>
      <c r="E1257" s="2">
        <v>0</v>
      </c>
      <c r="F1257" s="2">
        <v>0</v>
      </c>
      <c r="G1257" s="3">
        <f t="shared" si="38"/>
        <v>4425751.0832599998</v>
      </c>
      <c r="H1257" s="3">
        <f t="shared" si="41"/>
        <v>0.9599999999627471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142090.38</v>
      </c>
      <c r="D1258" s="2">
        <f>BILANCA!E254</f>
        <v>0</v>
      </c>
      <c r="E1258" s="2">
        <v>0</v>
      </c>
      <c r="F1258" s="2">
        <v>0</v>
      </c>
      <c r="G1258" s="3">
        <f t="shared" si="38"/>
        <v>35238.414239999998</v>
      </c>
      <c r="H1258" s="3">
        <f t="shared" si="41"/>
        <v>0.38000000000465661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769360.46</v>
      </c>
      <c r="D1259" s="2">
        <f>BILANCA!E255</f>
        <v>1043687.08</v>
      </c>
      <c r="E1259" s="2">
        <v>0</v>
      </c>
      <c r="F1259" s="2">
        <v>0</v>
      </c>
      <c r="G1259" s="3">
        <f t="shared" si="38"/>
        <v>711326.92038000003</v>
      </c>
      <c r="H1259" s="3">
        <f t="shared" si="41"/>
        <v>0.53999999992083758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769360.46</v>
      </c>
      <c r="D1260" s="2">
        <f>BILANCA!E256</f>
        <v>1043687.08</v>
      </c>
      <c r="E1260" s="2">
        <v>0</v>
      </c>
      <c r="F1260" s="2">
        <v>0</v>
      </c>
      <c r="G1260" s="3">
        <f t="shared" si="38"/>
        <v>714183.65500000003</v>
      </c>
      <c r="H1260" s="3">
        <f t="shared" si="41"/>
        <v>0.53999999992083758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769360.46</v>
      </c>
      <c r="D1261" s="2">
        <f>BILANCA!E257</f>
        <v>1043687.08</v>
      </c>
      <c r="E1261" s="2">
        <v>0</v>
      </c>
      <c r="F1261" s="2">
        <v>0</v>
      </c>
      <c r="G1261" s="3">
        <f t="shared" si="38"/>
        <v>717040.38962000003</v>
      </c>
      <c r="H1261" s="3">
        <f t="shared" si="41"/>
        <v>0.53999999992083758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38196.370000000003</v>
      </c>
      <c r="D1278" s="2">
        <f>BILANCA!E274</f>
        <v>92227.659999999989</v>
      </c>
      <c r="E1278" s="2">
        <v>0</v>
      </c>
      <c r="F1278" s="2">
        <v>0</v>
      </c>
      <c r="G1278" s="3">
        <f t="shared" si="38"/>
        <v>59670.65292</v>
      </c>
      <c r="H1278" s="3">
        <f t="shared" si="41"/>
        <v>0.7100000000136788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26578.17</v>
      </c>
      <c r="E1279" s="2">
        <v>0</v>
      </c>
      <c r="F1279" s="2">
        <v>0</v>
      </c>
      <c r="G1279" s="3">
        <f t="shared" ref="G1279:G1294" si="48">B1279/1000*C1279+B1279/500*D1279</f>
        <v>14299.05546</v>
      </c>
      <c r="H1279" s="3">
        <f t="shared" ref="H1279:H1294" si="49">ABS(C1279-ROUND(C1279,0))+ABS(D1279-ROUND(D1279,0))</f>
        <v>0.16999999999825377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9087.9599999999991</v>
      </c>
      <c r="E1290" s="2">
        <v>0</v>
      </c>
      <c r="F1290" s="2">
        <v>0</v>
      </c>
      <c r="G1290" s="3">
        <f t="shared" si="48"/>
        <v>5089.2575999999999</v>
      </c>
      <c r="H1290" s="3">
        <f t="shared" si="49"/>
        <v>4.0000000000873115E-2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38196.370000000003</v>
      </c>
      <c r="D1291" s="2">
        <f>BILANCA!E287</f>
        <v>50776.9</v>
      </c>
      <c r="E1291" s="2">
        <v>0</v>
      </c>
      <c r="F1291" s="2">
        <v>0</v>
      </c>
      <c r="G1291" s="3">
        <f t="shared" si="48"/>
        <v>39269.797770000005</v>
      </c>
      <c r="H1291" s="3">
        <f t="shared" si="49"/>
        <v>0.47000000000116415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5384.63</v>
      </c>
      <c r="E1292" s="2">
        <v>0</v>
      </c>
      <c r="F1292" s="2">
        <v>0</v>
      </c>
      <c r="G1292" s="3">
        <f t="shared" si="48"/>
        <v>3036.9313199999997</v>
      </c>
      <c r="H1292" s="3">
        <f t="shared" si="49"/>
        <v>0.36999999999989086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400</v>
      </c>
      <c r="E1294" s="2">
        <v>0</v>
      </c>
      <c r="F1294" s="2">
        <v>0</v>
      </c>
      <c r="G1294" s="3">
        <f t="shared" si="48"/>
        <v>227.2</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1070446.1000000001</v>
      </c>
      <c r="D1301" s="2">
        <f>BILANCA!E297</f>
        <v>773479.41</v>
      </c>
      <c r="E1301" s="2">
        <v>0</v>
      </c>
      <c r="F1301" s="2">
        <v>0</v>
      </c>
      <c r="G1301" s="3">
        <f t="shared" si="38"/>
        <v>761664.83172000002</v>
      </c>
      <c r="H1301" s="3">
        <f t="shared" si="41"/>
        <v>0.51000000012572855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1070446.1000000001</v>
      </c>
      <c r="D1302" s="2">
        <f>BILANCA!E298</f>
        <v>773479.41</v>
      </c>
      <c r="E1302" s="2">
        <v>0</v>
      </c>
      <c r="F1302" s="2">
        <v>0</v>
      </c>
      <c r="G1302" s="3">
        <f t="shared" si="38"/>
        <v>764282.23664000002</v>
      </c>
      <c r="H1302" s="3">
        <f t="shared" si="41"/>
        <v>0.51000000012572855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94133.04</v>
      </c>
      <c r="D1305" s="2">
        <f>BILANCA!E302</f>
        <v>92067.39</v>
      </c>
      <c r="E1305" s="2">
        <v>0</v>
      </c>
      <c r="F1305" s="2">
        <v>0</v>
      </c>
      <c r="G1305" s="3">
        <f t="shared" si="38"/>
        <v>82089.006899999993</v>
      </c>
      <c r="H1305" s="3">
        <f t="shared" si="41"/>
        <v>0.42999999999301508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50.6</v>
      </c>
      <c r="D1306" s="2">
        <f>BILANCA!E303</f>
        <v>160.27000000000001</v>
      </c>
      <c r="E1306" s="2">
        <v>0</v>
      </c>
      <c r="F1306" s="2">
        <v>0</v>
      </c>
      <c r="G1306" s="3">
        <f t="shared" si="38"/>
        <v>109.85744</v>
      </c>
      <c r="H1306" s="3">
        <f t="shared" si="41"/>
        <v>0.67000000000000881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965.04</v>
      </c>
      <c r="E1311" s="2">
        <v>0</v>
      </c>
      <c r="F1311" s="2">
        <v>0</v>
      </c>
      <c r="G1311" s="3">
        <f t="shared" si="52"/>
        <v>580.95407999999998</v>
      </c>
      <c r="H1311" s="3">
        <f t="shared" si="41"/>
        <v>3.999999999996362E-2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68857.009999999995</v>
      </c>
      <c r="D1339" s="2">
        <f>BILANCA!E336</f>
        <v>47774.37</v>
      </c>
      <c r="E1339" s="2">
        <v>0</v>
      </c>
      <c r="F1339" s="2">
        <v>0</v>
      </c>
      <c r="G1339" s="3">
        <f t="shared" si="52"/>
        <v>54089.491750000001</v>
      </c>
      <c r="H1339" s="3">
        <f t="shared" si="41"/>
        <v>0.37999999999738066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55437.82</v>
      </c>
      <c r="D1340" s="2">
        <f>BILANCA!E337</f>
        <v>67606.22</v>
      </c>
      <c r="E1340" s="2">
        <v>0</v>
      </c>
      <c r="F1340" s="2">
        <v>0</v>
      </c>
      <c r="G1340" s="3">
        <f t="shared" si="52"/>
        <v>62914.585800000001</v>
      </c>
      <c r="H1340" s="3">
        <f t="shared" si="41"/>
        <v>0.40000000000145519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17795.55</v>
      </c>
      <c r="D1341" s="2">
        <f>BILANCA!E338</f>
        <v>12953.4</v>
      </c>
      <c r="E1341" s="2">
        <v>0</v>
      </c>
      <c r="F1341" s="2">
        <v>0</v>
      </c>
      <c r="G1341" s="3">
        <f t="shared" si="52"/>
        <v>14465.477849999999</v>
      </c>
      <c r="H1341" s="3">
        <f t="shared" si="41"/>
        <v>0.8500000000003638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1070446.1000000001</v>
      </c>
      <c r="D1400" s="14">
        <f>BILANCA!E397</f>
        <v>773479.41</v>
      </c>
      <c r="E1400" s="14">
        <v>0</v>
      </c>
      <c r="F1400" s="14">
        <v>0</v>
      </c>
      <c r="G1400" s="15">
        <f t="shared" si="52"/>
        <v>1020787.9188000001</v>
      </c>
      <c r="H1400" s="15">
        <f t="shared" si="41"/>
        <v>0.51000000012572855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392969.97000000003</v>
      </c>
      <c r="D1401" s="7">
        <f>'RAS-funkcijski'!E5</f>
        <v>521929.63999999996</v>
      </c>
      <c r="E1401" s="7">
        <v>0</v>
      </c>
      <c r="F1401" s="7">
        <v>0</v>
      </c>
      <c r="G1401" s="8">
        <f t="shared" si="52"/>
        <v>1436.82925</v>
      </c>
      <c r="H1401" s="8">
        <f t="shared" si="41"/>
        <v>0.39000000001396984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223454.34000000003</v>
      </c>
      <c r="D1402" s="2">
        <f>'RAS-funkcijski'!E6</f>
        <v>338906.56</v>
      </c>
      <c r="E1402" s="2">
        <v>0</v>
      </c>
      <c r="F1402" s="2">
        <v>0</v>
      </c>
      <c r="G1402" s="3">
        <f t="shared" si="52"/>
        <v>1802.5349200000001</v>
      </c>
      <c r="H1402" s="3">
        <f t="shared" si="41"/>
        <v>0.78000000002793968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17989.830000000002</v>
      </c>
      <c r="D1403" s="2">
        <f>'RAS-funkcijski'!E7</f>
        <v>15278.82</v>
      </c>
      <c r="E1403" s="2">
        <v>0</v>
      </c>
      <c r="F1403" s="2">
        <v>0</v>
      </c>
      <c r="G1403" s="3">
        <f t="shared" si="52"/>
        <v>145.64241000000001</v>
      </c>
      <c r="H1403" s="3">
        <f t="shared" si="41"/>
        <v>0.34999999999854481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205464.51</v>
      </c>
      <c r="D1404" s="2">
        <f>'RAS-funkcijski'!E8</f>
        <v>323627.74</v>
      </c>
      <c r="E1404" s="2">
        <v>0</v>
      </c>
      <c r="F1404" s="2">
        <v>0</v>
      </c>
      <c r="G1404" s="3">
        <f t="shared" si="52"/>
        <v>3410.8799600000002</v>
      </c>
      <c r="H1404" s="3">
        <f t="shared" si="41"/>
        <v>0.75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105724.61</v>
      </c>
      <c r="D1409" s="2">
        <f>'RAS-funkcijski'!E13</f>
        <v>110265.65</v>
      </c>
      <c r="E1409" s="2">
        <v>0</v>
      </c>
      <c r="F1409" s="2">
        <v>0</v>
      </c>
      <c r="G1409" s="3">
        <f t="shared" si="52"/>
        <v>2936.3031899999996</v>
      </c>
      <c r="H1409" s="3">
        <f t="shared" si="41"/>
        <v>0.74000000000523869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30863.5</v>
      </c>
      <c r="D1410" s="2">
        <f>'RAS-funkcijski'!E14</f>
        <v>40976.629999999997</v>
      </c>
      <c r="E1410" s="2">
        <v>0</v>
      </c>
      <c r="F1410" s="2">
        <v>0</v>
      </c>
      <c r="G1410" s="3">
        <f t="shared" si="52"/>
        <v>1128.1676</v>
      </c>
      <c r="H1410" s="3">
        <f t="shared" si="41"/>
        <v>0.87000000000261934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74861.11</v>
      </c>
      <c r="D1412" s="2">
        <f>'RAS-funkcijski'!E16</f>
        <v>69289.02</v>
      </c>
      <c r="E1412" s="2">
        <v>0</v>
      </c>
      <c r="F1412" s="2">
        <v>0</v>
      </c>
      <c r="G1412" s="3">
        <f t="shared" si="52"/>
        <v>2561.2698</v>
      </c>
      <c r="H1412" s="3">
        <f t="shared" si="41"/>
        <v>0.13000000000465661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63791.02</v>
      </c>
      <c r="D1415" s="2">
        <f>'RAS-funkcijski'!E19</f>
        <v>72757.429999999993</v>
      </c>
      <c r="E1415" s="2">
        <v>0</v>
      </c>
      <c r="F1415" s="2">
        <v>0</v>
      </c>
      <c r="G1415" s="3">
        <f t="shared" si="52"/>
        <v>3139.5881999999997</v>
      </c>
      <c r="H1415" s="3">
        <f t="shared" si="41"/>
        <v>0.44999999998981366</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1500</v>
      </c>
      <c r="D1418" s="2">
        <f>'RAS-funkcijski'!E22</f>
        <v>3000</v>
      </c>
      <c r="E1418" s="2">
        <v>0</v>
      </c>
      <c r="F1418" s="2">
        <v>0</v>
      </c>
      <c r="G1418" s="3">
        <f t="shared" si="52"/>
        <v>134.99999999999997</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1500</v>
      </c>
      <c r="D1420" s="2">
        <f>'RAS-funkcijski'!E24</f>
        <v>3000</v>
      </c>
      <c r="E1420" s="2">
        <v>0</v>
      </c>
      <c r="F1420" s="2">
        <v>0</v>
      </c>
      <c r="G1420" s="3">
        <f t="shared" si="52"/>
        <v>150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63140.34</v>
      </c>
      <c r="D1424" s="2">
        <f>'RAS-funkcijski'!E28</f>
        <v>58000</v>
      </c>
      <c r="E1424" s="2">
        <v>0</v>
      </c>
      <c r="F1424" s="2">
        <v>0</v>
      </c>
      <c r="G1424" s="3">
        <f t="shared" si="52"/>
        <v>4299.36816</v>
      </c>
      <c r="H1424" s="3">
        <f t="shared" si="41"/>
        <v>0.33999999999650754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63140.34</v>
      </c>
      <c r="D1426" s="2">
        <f>'RAS-funkcijski'!E30</f>
        <v>58000</v>
      </c>
      <c r="E1426" s="2">
        <v>0</v>
      </c>
      <c r="F1426" s="2">
        <v>0</v>
      </c>
      <c r="G1426" s="3">
        <f t="shared" si="52"/>
        <v>4657.6488399999998</v>
      </c>
      <c r="H1426" s="3">
        <f t="shared" si="41"/>
        <v>0.33999999999650754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1142045.8999999999</v>
      </c>
      <c r="D1431" s="2">
        <f>'RAS-funkcijski'!E35</f>
        <v>918137.04999999993</v>
      </c>
      <c r="E1431" s="2">
        <v>0</v>
      </c>
      <c r="F1431" s="2">
        <v>0</v>
      </c>
      <c r="G1431" s="3">
        <f t="shared" si="52"/>
        <v>92327.919999999984</v>
      </c>
      <c r="H1431" s="3">
        <f t="shared" si="41"/>
        <v>0.15000000002328306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84797.73</v>
      </c>
      <c r="D1432" s="2">
        <f>'RAS-funkcijski'!E36</f>
        <v>90766.59</v>
      </c>
      <c r="E1432" s="2">
        <v>0</v>
      </c>
      <c r="F1432" s="2">
        <v>0</v>
      </c>
      <c r="G1432" s="3">
        <f t="shared" si="52"/>
        <v>8522.5891200000005</v>
      </c>
      <c r="H1432" s="3">
        <f t="shared" si="41"/>
        <v>0.680000000007567</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84797.73</v>
      </c>
      <c r="D1434" s="2">
        <f>'RAS-funkcijski'!E38</f>
        <v>90766.59</v>
      </c>
      <c r="E1434" s="2">
        <v>0</v>
      </c>
      <c r="F1434" s="2">
        <v>0</v>
      </c>
      <c r="G1434" s="3">
        <f t="shared" si="52"/>
        <v>9055.2509399999999</v>
      </c>
      <c r="H1434" s="3">
        <f t="shared" si="41"/>
        <v>0.680000000007567</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23630</v>
      </c>
      <c r="D1435" s="2">
        <f>'RAS-funkcijski'!E39</f>
        <v>25600</v>
      </c>
      <c r="E1435" s="2">
        <v>0</v>
      </c>
      <c r="F1435" s="2">
        <v>0</v>
      </c>
      <c r="G1435" s="3">
        <f t="shared" si="52"/>
        <v>2619.0500000000002</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23630</v>
      </c>
      <c r="D1436" s="2">
        <f>'RAS-funkcijski'!E40</f>
        <v>25600</v>
      </c>
      <c r="E1436" s="2">
        <v>0</v>
      </c>
      <c r="F1436" s="2">
        <v>0</v>
      </c>
      <c r="G1436" s="3">
        <f t="shared" si="52"/>
        <v>2693.8799999999997</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34334.82</v>
      </c>
      <c r="D1439" s="2">
        <f>'RAS-funkcijski'!E43</f>
        <v>35098.639999999999</v>
      </c>
      <c r="E1439" s="2">
        <v>0</v>
      </c>
      <c r="F1439" s="2">
        <v>0</v>
      </c>
      <c r="G1439" s="3">
        <f t="shared" si="52"/>
        <v>4076.7519000000002</v>
      </c>
      <c r="H1439" s="3">
        <f t="shared" si="41"/>
        <v>0.54000000000087311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16288.17</v>
      </c>
      <c r="D1441" s="2">
        <f>'RAS-funkcijski'!E45</f>
        <v>16118.48</v>
      </c>
      <c r="E1441" s="2">
        <v>0</v>
      </c>
      <c r="F1441" s="2">
        <v>0</v>
      </c>
      <c r="G1441" s="3">
        <f t="shared" si="52"/>
        <v>1989.53033</v>
      </c>
      <c r="H1441" s="3">
        <f t="shared" si="63"/>
        <v>0.6499999999996362</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8650.43</v>
      </c>
      <c r="D1443" s="2">
        <f>'RAS-funkcijski'!E47</f>
        <v>8739.1</v>
      </c>
      <c r="E1443" s="2">
        <v>0</v>
      </c>
      <c r="F1443" s="2">
        <v>0</v>
      </c>
      <c r="G1443" s="3">
        <f t="shared" si="52"/>
        <v>1123.5310899999999</v>
      </c>
      <c r="H1443" s="3">
        <f t="shared" si="63"/>
        <v>0.53000000000065484</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9396.2199999999993</v>
      </c>
      <c r="D1444" s="2">
        <f>'RAS-funkcijski'!E48</f>
        <v>10241.06</v>
      </c>
      <c r="E1444" s="2">
        <v>0</v>
      </c>
      <c r="F1444" s="2">
        <v>0</v>
      </c>
      <c r="G1444" s="3">
        <f t="shared" si="52"/>
        <v>1314.6469599999998</v>
      </c>
      <c r="H1444" s="3">
        <f t="shared" si="63"/>
        <v>0.27999999999883585</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771672.01</v>
      </c>
      <c r="D1446" s="2">
        <f>'RAS-funkcijski'!E50</f>
        <v>485663.44999999995</v>
      </c>
      <c r="E1446" s="2">
        <v>0</v>
      </c>
      <c r="F1446" s="2">
        <v>0</v>
      </c>
      <c r="G1446" s="3">
        <f t="shared" si="52"/>
        <v>80177.949859999993</v>
      </c>
      <c r="H1446" s="3">
        <f t="shared" si="63"/>
        <v>0.4599999999627471</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301448.34999999998</v>
      </c>
      <c r="D1448" s="2">
        <f>'RAS-funkcijski'!E52</f>
        <v>180168.21</v>
      </c>
      <c r="E1448" s="2">
        <v>0</v>
      </c>
      <c r="F1448" s="2">
        <v>0</v>
      </c>
      <c r="G1448" s="3">
        <f t="shared" si="52"/>
        <v>31765.668959999999</v>
      </c>
      <c r="H1448" s="3">
        <f t="shared" si="63"/>
        <v>0.55999999996856786</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470223.66</v>
      </c>
      <c r="D1449" s="2">
        <f>'RAS-funkcijski'!E53</f>
        <v>305495.24</v>
      </c>
      <c r="E1449" s="2">
        <v>0</v>
      </c>
      <c r="F1449" s="2">
        <v>0</v>
      </c>
      <c r="G1449" s="3">
        <f t="shared" si="52"/>
        <v>52979.492859999998</v>
      </c>
      <c r="H1449" s="3">
        <f t="shared" si="63"/>
        <v>0.58000000001629815</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192755.7</v>
      </c>
      <c r="D1450" s="2">
        <f>'RAS-funkcijski'!E54</f>
        <v>235418.28</v>
      </c>
      <c r="E1450" s="2">
        <v>0</v>
      </c>
      <c r="F1450" s="2">
        <v>0</v>
      </c>
      <c r="G1450" s="3">
        <f t="shared" si="52"/>
        <v>33179.613000000005</v>
      </c>
      <c r="H1450" s="3">
        <f t="shared" si="63"/>
        <v>0.57999999998719431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192755.7</v>
      </c>
      <c r="D1451" s="2">
        <f>'RAS-funkcijski'!E55</f>
        <v>235418.28</v>
      </c>
      <c r="E1451" s="2">
        <v>0</v>
      </c>
      <c r="F1451" s="2">
        <v>0</v>
      </c>
      <c r="G1451" s="3">
        <f t="shared" si="52"/>
        <v>33843.205259999995</v>
      </c>
      <c r="H1451" s="3">
        <f t="shared" si="63"/>
        <v>0.57999999998719431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4731.9799999999996</v>
      </c>
      <c r="D1456" s="2">
        <f>'RAS-funkcijski'!E60</f>
        <v>8603.86</v>
      </c>
      <c r="E1456" s="2">
        <v>0</v>
      </c>
      <c r="F1456" s="2">
        <v>0</v>
      </c>
      <c r="G1456" s="3">
        <f t="shared" si="52"/>
        <v>1228.6232</v>
      </c>
      <c r="H1456" s="3">
        <f t="shared" si="63"/>
        <v>0.15999999999985448</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30123.66</v>
      </c>
      <c r="D1470" s="2">
        <f>'RAS-funkcijski'!E74</f>
        <v>36986.230000000003</v>
      </c>
      <c r="E1470" s="2">
        <v>0</v>
      </c>
      <c r="F1470" s="2">
        <v>0</v>
      </c>
      <c r="G1470" s="3">
        <f t="shared" si="52"/>
        <v>7286.7284000000009</v>
      </c>
      <c r="H1470" s="3">
        <f t="shared" si="63"/>
        <v>0.57000000000334694</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47580.58</v>
      </c>
      <c r="D1471" s="2">
        <f>'RAS-funkcijski'!E75</f>
        <v>44487.08</v>
      </c>
      <c r="E1471" s="2">
        <v>0</v>
      </c>
      <c r="F1471" s="2">
        <v>0</v>
      </c>
      <c r="G1471" s="3">
        <f t="shared" si="52"/>
        <v>9695.3865399999995</v>
      </c>
      <c r="H1471" s="3">
        <f t="shared" si="63"/>
        <v>0.5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17748.79</v>
      </c>
      <c r="D1472" s="2">
        <f>'RAS-funkcijski'!E76</f>
        <v>13241.95</v>
      </c>
      <c r="E1472" s="2">
        <v>0</v>
      </c>
      <c r="F1472" s="2">
        <v>0</v>
      </c>
      <c r="G1472" s="3">
        <f t="shared" si="52"/>
        <v>3184.7536799999998</v>
      </c>
      <c r="H1472" s="3">
        <f t="shared" si="63"/>
        <v>0.25999999999839929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29831.79</v>
      </c>
      <c r="D1477" s="2">
        <f>'RAS-funkcijski'!E81</f>
        <v>31245.13</v>
      </c>
      <c r="E1477" s="2">
        <v>0</v>
      </c>
      <c r="F1477" s="2">
        <v>0</v>
      </c>
      <c r="G1477" s="3">
        <f t="shared" si="52"/>
        <v>7108.7978500000008</v>
      </c>
      <c r="H1477" s="3">
        <f t="shared" si="63"/>
        <v>0.34000000000014552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99891.450000000012</v>
      </c>
      <c r="D1478" s="2">
        <f>'RAS-funkcijski'!E82</f>
        <v>127438.64000000001</v>
      </c>
      <c r="E1478" s="2">
        <v>0</v>
      </c>
      <c r="F1478" s="2">
        <v>0</v>
      </c>
      <c r="G1478" s="3">
        <f t="shared" si="52"/>
        <v>27671.960940000004</v>
      </c>
      <c r="H1478" s="3">
        <f t="shared" si="63"/>
        <v>0.80999999999767169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37000</v>
      </c>
      <c r="D1479" s="2">
        <f>'RAS-funkcijski'!E83</f>
        <v>37500</v>
      </c>
      <c r="E1479" s="2">
        <v>0</v>
      </c>
      <c r="F1479" s="2">
        <v>0</v>
      </c>
      <c r="G1479" s="3">
        <f t="shared" si="52"/>
        <v>8848</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6800</v>
      </c>
      <c r="D1480" s="2">
        <f>'RAS-funkcijski'!E84</f>
        <v>16367.39</v>
      </c>
      <c r="E1480" s="2">
        <v>0</v>
      </c>
      <c r="F1480" s="2">
        <v>0</v>
      </c>
      <c r="G1480" s="3">
        <f t="shared" si="52"/>
        <v>3162.7824000000001</v>
      </c>
      <c r="H1480" s="3">
        <f t="shared" si="63"/>
        <v>0.38999999999941792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3536.97</v>
      </c>
      <c r="D1481" s="2">
        <f>'RAS-funkcijski'!E85</f>
        <v>3313.3</v>
      </c>
      <c r="E1481" s="2">
        <v>0</v>
      </c>
      <c r="F1481" s="2">
        <v>0</v>
      </c>
      <c r="G1481" s="3">
        <f t="shared" si="52"/>
        <v>823.24917000000005</v>
      </c>
      <c r="H1481" s="3">
        <f t="shared" si="63"/>
        <v>0.33000000000038199</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18541.79</v>
      </c>
      <c r="D1482" s="2">
        <f>'RAS-funkcijski'!E86</f>
        <v>19689.82</v>
      </c>
      <c r="E1482" s="2">
        <v>0</v>
      </c>
      <c r="F1482" s="2">
        <v>0</v>
      </c>
      <c r="G1482" s="3">
        <f t="shared" si="52"/>
        <v>4749.5572600000005</v>
      </c>
      <c r="H1482" s="3">
        <f t="shared" si="63"/>
        <v>0.38999999999941792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34012.69</v>
      </c>
      <c r="D1484" s="2">
        <f>'RAS-funkcijski'!E88</f>
        <v>50568.13</v>
      </c>
      <c r="E1484" s="2">
        <v>0</v>
      </c>
      <c r="F1484" s="2">
        <v>0</v>
      </c>
      <c r="G1484" s="3">
        <f t="shared" si="52"/>
        <v>11352.5118</v>
      </c>
      <c r="H1484" s="3">
        <f t="shared" si="63"/>
        <v>0.43999999999505235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4467.87</v>
      </c>
      <c r="D1485" s="2">
        <f>'RAS-funkcijski'!E89</f>
        <v>1747.32</v>
      </c>
      <c r="E1485" s="2">
        <v>0</v>
      </c>
      <c r="F1485" s="2">
        <v>0</v>
      </c>
      <c r="G1485" s="3">
        <f t="shared" si="52"/>
        <v>676.81335000000001</v>
      </c>
      <c r="H1485" s="3">
        <f t="shared" si="63"/>
        <v>0.45000000000004547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4467.87</v>
      </c>
      <c r="D1502" s="2">
        <f>'RAS-funkcijski'!E106</f>
        <v>1747.32</v>
      </c>
      <c r="E1502" s="2">
        <v>0</v>
      </c>
      <c r="F1502" s="2">
        <v>0</v>
      </c>
      <c r="G1502" s="3">
        <f t="shared" si="52"/>
        <v>812.17601999999988</v>
      </c>
      <c r="H1502" s="3">
        <f t="shared" si="63"/>
        <v>0.45000000000004547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229189.93</v>
      </c>
      <c r="D1503" s="2">
        <f>'RAS-funkcijski'!E107</f>
        <v>175112.3</v>
      </c>
      <c r="E1503" s="2">
        <v>0</v>
      </c>
      <c r="F1503" s="2">
        <v>0</v>
      </c>
      <c r="G1503" s="3">
        <f t="shared" si="52"/>
        <v>59679.696589999992</v>
      </c>
      <c r="H1503" s="3">
        <f t="shared" si="63"/>
        <v>0.36999999999534339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101201.88</v>
      </c>
      <c r="D1504" s="2">
        <f>'RAS-funkcijski'!E108</f>
        <v>60000</v>
      </c>
      <c r="E1504" s="2">
        <v>0</v>
      </c>
      <c r="F1504" s="2">
        <v>0</v>
      </c>
      <c r="G1504" s="3">
        <f t="shared" si="52"/>
        <v>23004.99552</v>
      </c>
      <c r="H1504" s="3">
        <f t="shared" si="63"/>
        <v>0.11999999999534339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4785.63</v>
      </c>
      <c r="D1505" s="2">
        <f>'RAS-funkcijski'!E109</f>
        <v>0</v>
      </c>
      <c r="E1505" s="2">
        <v>0</v>
      </c>
      <c r="F1505" s="2">
        <v>0</v>
      </c>
      <c r="G1505" s="3">
        <f t="shared" si="52"/>
        <v>502.49115</v>
      </c>
      <c r="H1505" s="3">
        <f t="shared" si="63"/>
        <v>0.36999999999989086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23853.46</v>
      </c>
      <c r="D1506" s="2">
        <f>'RAS-funkcijski'!E110</f>
        <v>26796.77</v>
      </c>
      <c r="E1506" s="2">
        <v>0</v>
      </c>
      <c r="F1506" s="2">
        <v>0</v>
      </c>
      <c r="G1506" s="3">
        <f t="shared" si="52"/>
        <v>8209.3819999999996</v>
      </c>
      <c r="H1506" s="3">
        <f t="shared" si="63"/>
        <v>0.68999999999869033</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5211.41</v>
      </c>
      <c r="D1507" s="2">
        <f>'RAS-funkcijski'!E111</f>
        <v>7000</v>
      </c>
      <c r="E1507" s="2">
        <v>0</v>
      </c>
      <c r="F1507" s="2">
        <v>0</v>
      </c>
      <c r="G1507" s="3">
        <f t="shared" si="52"/>
        <v>2055.6208699999997</v>
      </c>
      <c r="H1507" s="3">
        <f t="shared" si="63"/>
        <v>0.40999999999985448</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94137.55</v>
      </c>
      <c r="D1509" s="2">
        <f>'RAS-funkcijski'!E113</f>
        <v>81315.53</v>
      </c>
      <c r="E1509" s="2">
        <v>0</v>
      </c>
      <c r="F1509" s="2">
        <v>0</v>
      </c>
      <c r="G1509" s="3">
        <f t="shared" si="52"/>
        <v>27987.778490000001</v>
      </c>
      <c r="H1509" s="3">
        <f t="shared" si="63"/>
        <v>0.91999999999825377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569888.22</v>
      </c>
      <c r="D1510" s="2">
        <f>'RAS-funkcijski'!E114</f>
        <v>772151.1</v>
      </c>
      <c r="E1510" s="2">
        <v>0</v>
      </c>
      <c r="F1510" s="2">
        <v>0</v>
      </c>
      <c r="G1510" s="3">
        <f t="shared" si="52"/>
        <v>232560.94620000001</v>
      </c>
      <c r="H1510" s="3">
        <f t="shared" si="63"/>
        <v>0.31999999994877726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530684.04999999993</v>
      </c>
      <c r="D1511" s="2">
        <f>'RAS-funkcijski'!E115</f>
        <v>729215.33</v>
      </c>
      <c r="E1511" s="2">
        <v>0</v>
      </c>
      <c r="F1511" s="2">
        <v>0</v>
      </c>
      <c r="G1511" s="3">
        <f t="shared" si="52"/>
        <v>220791.73280999999</v>
      </c>
      <c r="H1511" s="3">
        <f t="shared" si="63"/>
        <v>0.37999999988824129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468189.22</v>
      </c>
      <c r="D1512" s="2">
        <f>'RAS-funkcijski'!E116</f>
        <v>647346.98</v>
      </c>
      <c r="E1512" s="2">
        <v>0</v>
      </c>
      <c r="F1512" s="2">
        <v>0</v>
      </c>
      <c r="G1512" s="3">
        <f t="shared" si="52"/>
        <v>197442.91615999999</v>
      </c>
      <c r="H1512" s="3">
        <f t="shared" si="63"/>
        <v>0.23999999999068677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62494.83</v>
      </c>
      <c r="D1513" s="2">
        <f>'RAS-funkcijski'!E117</f>
        <v>81868.350000000006</v>
      </c>
      <c r="E1513" s="2">
        <v>0</v>
      </c>
      <c r="F1513" s="2">
        <v>0</v>
      </c>
      <c r="G1513" s="3">
        <f t="shared" si="52"/>
        <v>25564.16289</v>
      </c>
      <c r="H1513" s="3">
        <f t="shared" si="63"/>
        <v>0.52000000000407454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14904.17</v>
      </c>
      <c r="D1514" s="2">
        <f>'RAS-funkcijski'!E118</f>
        <v>15935.77</v>
      </c>
      <c r="E1514" s="2">
        <v>0</v>
      </c>
      <c r="F1514" s="2">
        <v>0</v>
      </c>
      <c r="G1514" s="3">
        <f t="shared" si="52"/>
        <v>5332.4309400000002</v>
      </c>
      <c r="H1514" s="3">
        <f t="shared" si="63"/>
        <v>0.3999999999996362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14904.17</v>
      </c>
      <c r="D1515" s="2">
        <f>'RAS-funkcijski'!E119</f>
        <v>15935.77</v>
      </c>
      <c r="E1515" s="2">
        <v>0</v>
      </c>
      <c r="F1515" s="2">
        <v>0</v>
      </c>
      <c r="G1515" s="3">
        <f t="shared" si="52"/>
        <v>5379.2066500000001</v>
      </c>
      <c r="H1515" s="3">
        <f t="shared" si="63"/>
        <v>0.3999999999996362</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24300</v>
      </c>
      <c r="D1521" s="2">
        <f>'RAS-funkcijski'!E125</f>
        <v>27000</v>
      </c>
      <c r="E1521" s="2">
        <v>0</v>
      </c>
      <c r="F1521" s="2">
        <v>0</v>
      </c>
      <c r="G1521" s="3">
        <f t="shared" si="52"/>
        <v>9474.2999999999993</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70155.94</v>
      </c>
      <c r="D1525" s="2">
        <f>'RAS-funkcijski'!E129</f>
        <v>97266.65</v>
      </c>
      <c r="E1525" s="2">
        <v>0</v>
      </c>
      <c r="F1525" s="2">
        <v>0</v>
      </c>
      <c r="G1525" s="3">
        <f t="shared" si="52"/>
        <v>33086.154999999999</v>
      </c>
      <c r="H1525" s="3">
        <f t="shared" si="63"/>
        <v>0.41000000000349246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300</v>
      </c>
      <c r="D1526" s="2">
        <f>'RAS-funkcijski'!E130</f>
        <v>321.60000000000002</v>
      </c>
      <c r="E1526" s="2">
        <v>0</v>
      </c>
      <c r="F1526" s="2">
        <v>0</v>
      </c>
      <c r="G1526" s="3">
        <f t="shared" si="52"/>
        <v>118.84320000000001</v>
      </c>
      <c r="H1526" s="3">
        <f t="shared" si="63"/>
        <v>0.39999999999997726</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300</v>
      </c>
      <c r="D1528" s="2">
        <f>'RAS-funkcijski'!E132</f>
        <v>321.60000000000002</v>
      </c>
      <c r="E1528" s="2">
        <v>0</v>
      </c>
      <c r="F1528" s="2">
        <v>0</v>
      </c>
      <c r="G1528" s="3">
        <f t="shared" si="52"/>
        <v>120.7296</v>
      </c>
      <c r="H1528" s="3">
        <f t="shared" si="63"/>
        <v>0.39999999999997726</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2000</v>
      </c>
      <c r="D1529" s="2">
        <f>'RAS-funkcijski'!E133</f>
        <v>3105.57</v>
      </c>
      <c r="E1529" s="2">
        <v>0</v>
      </c>
      <c r="F1529" s="2">
        <v>0</v>
      </c>
      <c r="G1529" s="3">
        <f t="shared" si="52"/>
        <v>1059.2370599999999</v>
      </c>
      <c r="H1529" s="3">
        <f t="shared" si="63"/>
        <v>0.42999999999983629</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8313.27</v>
      </c>
      <c r="D1531" s="2">
        <f>'RAS-funkcijski'!E135</f>
        <v>20400</v>
      </c>
      <c r="E1531" s="2">
        <v>0</v>
      </c>
      <c r="F1531" s="2">
        <v>0</v>
      </c>
      <c r="G1531" s="3">
        <f t="shared" si="52"/>
        <v>6433.8383700000004</v>
      </c>
      <c r="H1531" s="3">
        <f t="shared" si="63"/>
        <v>0.27000000000043656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46812.65</v>
      </c>
      <c r="D1534" s="2">
        <f>'RAS-funkcijski'!E138</f>
        <v>53360</v>
      </c>
      <c r="E1534" s="2">
        <v>0</v>
      </c>
      <c r="F1534" s="2">
        <v>0</v>
      </c>
      <c r="G1534" s="3">
        <f t="shared" si="52"/>
        <v>20573.375100000001</v>
      </c>
      <c r="H1534" s="3">
        <f t="shared" si="63"/>
        <v>0.34999999999854481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12730.02</v>
      </c>
      <c r="D1536" s="2">
        <f>'RAS-funkcijski'!E140</f>
        <v>20079.48</v>
      </c>
      <c r="E1536" s="2">
        <v>0</v>
      </c>
      <c r="F1536" s="2">
        <v>0</v>
      </c>
      <c r="G1536" s="3">
        <f t="shared" si="52"/>
        <v>7192.90128</v>
      </c>
      <c r="H1536" s="3">
        <f t="shared" si="63"/>
        <v>0.5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2620830.1999999997</v>
      </c>
      <c r="D1537" s="14">
        <f>'RAS-funkcijski'!E141</f>
        <v>2719269.7800000003</v>
      </c>
      <c r="E1537" s="14">
        <v>0</v>
      </c>
      <c r="F1537" s="14">
        <v>0</v>
      </c>
      <c r="G1537" s="15">
        <f t="shared" si="52"/>
        <v>1104133.6571200001</v>
      </c>
      <c r="H1537" s="15">
        <f t="shared" si="63"/>
        <v>0.41999999945983291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126703.08</v>
      </c>
      <c r="D1538" s="7">
        <f>'P-VRIO'!E5</f>
        <v>126703.08</v>
      </c>
      <c r="E1538" s="7">
        <v>0</v>
      </c>
      <c r="F1538" s="7">
        <v>0</v>
      </c>
      <c r="G1538" s="8">
        <f t="shared" si="52"/>
        <v>380.10924</v>
      </c>
      <c r="H1538" s="8">
        <f t="shared" si="63"/>
        <v>0.16000000000349246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126703.08</v>
      </c>
      <c r="D1539" s="2">
        <f>'P-VRIO'!E6</f>
        <v>126703.08</v>
      </c>
      <c r="E1539" s="2">
        <v>0</v>
      </c>
      <c r="F1539" s="2">
        <v>0</v>
      </c>
      <c r="G1539" s="3">
        <f t="shared" si="52"/>
        <v>760.21848</v>
      </c>
      <c r="H1539" s="3">
        <f t="shared" si="63"/>
        <v>0.16000000000349246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126703.08</v>
      </c>
      <c r="D1540" s="2">
        <f>'P-VRIO'!E7</f>
        <v>126703.08</v>
      </c>
      <c r="E1540" s="2">
        <v>0</v>
      </c>
      <c r="F1540" s="2">
        <v>0</v>
      </c>
      <c r="G1540" s="3">
        <f t="shared" si="52"/>
        <v>1140.32772</v>
      </c>
      <c r="H1540" s="3">
        <f t="shared" si="63"/>
        <v>0.16000000000349246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126703.08</v>
      </c>
      <c r="D1542" s="2">
        <f>'P-VRIO'!E9</f>
        <v>126703.08</v>
      </c>
      <c r="E1542" s="2">
        <v>0</v>
      </c>
      <c r="F1542" s="2">
        <v>0</v>
      </c>
      <c r="G1542" s="3">
        <f t="shared" si="52"/>
        <v>1900.5462</v>
      </c>
      <c r="H1542" s="3">
        <f t="shared" si="63"/>
        <v>0.16000000000349246</v>
      </c>
      <c r="I1542" s="11">
        <f t="shared" si="64"/>
        <v>304.08739200663757</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142090.38</v>
      </c>
      <c r="D1582" s="7"/>
      <c r="E1582" s="7">
        <v>0</v>
      </c>
      <c r="F1582" s="7">
        <v>0</v>
      </c>
      <c r="G1582" s="8">
        <f t="shared" ref="G1582:G1686" si="70">B1582/1000*C1582</f>
        <v>142.09038000000001</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3290102.0199999996</v>
      </c>
      <c r="D1583" s="2">
        <v>0</v>
      </c>
      <c r="E1583" s="2">
        <v>0</v>
      </c>
      <c r="F1583" s="2">
        <v>0</v>
      </c>
      <c r="G1583" s="3">
        <f t="shared" si="70"/>
        <v>6580.2040399999996</v>
      </c>
      <c r="H1583" s="3">
        <f t="shared" si="71"/>
        <v>1.9999999552965164E-2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1634514.88</v>
      </c>
      <c r="D1585" s="2">
        <v>0</v>
      </c>
      <c r="E1585" s="2">
        <v>0</v>
      </c>
      <c r="F1585" s="2">
        <v>0</v>
      </c>
      <c r="G1585" s="3">
        <f t="shared" si="70"/>
        <v>6538.0595199999998</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797662.18</v>
      </c>
      <c r="D1586" s="2">
        <v>0</v>
      </c>
      <c r="E1586" s="2">
        <v>0</v>
      </c>
      <c r="F1586" s="2">
        <v>0</v>
      </c>
      <c r="G1586" s="3">
        <f t="shared" si="70"/>
        <v>3988.3109000000004</v>
      </c>
      <c r="H1586" s="3">
        <f t="shared" si="71"/>
        <v>0.18000000005122274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577393.76</v>
      </c>
      <c r="D1587" s="2">
        <v>0</v>
      </c>
      <c r="E1587" s="2">
        <v>0</v>
      </c>
      <c r="F1587" s="2">
        <v>0</v>
      </c>
      <c r="G1587" s="3">
        <f t="shared" si="70"/>
        <v>3464.36256</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2001.82</v>
      </c>
      <c r="D1588" s="2">
        <v>0</v>
      </c>
      <c r="E1588" s="2">
        <v>0</v>
      </c>
      <c r="F1588" s="2">
        <v>0</v>
      </c>
      <c r="G1588" s="3">
        <f t="shared" si="70"/>
        <v>14.012739999999999</v>
      </c>
      <c r="H1588" s="3">
        <f t="shared" si="71"/>
        <v>0.18000000000006366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2880</v>
      </c>
      <c r="D1589" s="2">
        <v>0</v>
      </c>
      <c r="E1589" s="2">
        <v>0</v>
      </c>
      <c r="F1589" s="2">
        <v>0</v>
      </c>
      <c r="G1589" s="3">
        <f t="shared" si="70"/>
        <v>23.04</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40789.43</v>
      </c>
      <c r="D1590" s="2">
        <v>0</v>
      </c>
      <c r="E1590" s="2">
        <v>0</v>
      </c>
      <c r="F1590" s="2">
        <v>0</v>
      </c>
      <c r="G1590" s="3">
        <f>B1590/1000*C1590</f>
        <v>367.10486999999995</v>
      </c>
      <c r="H1590" s="3">
        <f>ABS(C1590-ROUND(C1590,0))</f>
        <v>0.43000000000029104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168452.47</v>
      </c>
      <c r="D1591" s="2">
        <v>0</v>
      </c>
      <c r="E1591" s="2">
        <v>0</v>
      </c>
      <c r="F1591" s="2">
        <v>0</v>
      </c>
      <c r="G1591" s="3">
        <f t="shared" si="70"/>
        <v>1684.5246999999999</v>
      </c>
      <c r="H1591" s="3">
        <f t="shared" si="71"/>
        <v>0.47000000000116415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4960.49</v>
      </c>
      <c r="D1592" s="2">
        <v>0</v>
      </c>
      <c r="E1592" s="2">
        <v>0</v>
      </c>
      <c r="F1592" s="2">
        <v>0</v>
      </c>
      <c r="G1592" s="3">
        <f t="shared" si="70"/>
        <v>54.565389999999994</v>
      </c>
      <c r="H1592" s="3">
        <f t="shared" si="71"/>
        <v>0.48999999999978172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40374.730000000003</v>
      </c>
      <c r="D1593" s="2">
        <v>0</v>
      </c>
      <c r="E1593" s="2">
        <v>0</v>
      </c>
      <c r="F1593" s="2">
        <v>0</v>
      </c>
      <c r="G1593" s="3">
        <f t="shared" si="70"/>
        <v>484.49676000000005</v>
      </c>
      <c r="H1593" s="3">
        <f t="shared" si="71"/>
        <v>0.26999999999679858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1655587.14</v>
      </c>
      <c r="D1594" s="2">
        <v>0</v>
      </c>
      <c r="E1594" s="2">
        <v>0</v>
      </c>
      <c r="F1594" s="2">
        <v>0</v>
      </c>
      <c r="G1594" s="3">
        <f t="shared" si="70"/>
        <v>21522.632819999999</v>
      </c>
      <c r="H1594" s="3">
        <f t="shared" si="71"/>
        <v>0.13999999989755452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3303858.41</v>
      </c>
      <c r="D1602" s="2">
        <v>0</v>
      </c>
      <c r="E1602" s="2">
        <v>0</v>
      </c>
      <c r="F1602" s="2">
        <v>0</v>
      </c>
      <c r="G1602" s="3">
        <f t="shared" si="70"/>
        <v>69381.026610000001</v>
      </c>
      <c r="H1602" s="3">
        <f t="shared" si="71"/>
        <v>0.41000000014901161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1643429.12</v>
      </c>
      <c r="D1604" s="2">
        <v>0</v>
      </c>
      <c r="E1604" s="2">
        <v>0</v>
      </c>
      <c r="F1604" s="2">
        <v>0</v>
      </c>
      <c r="G1604" s="3">
        <f t="shared" si="70"/>
        <v>37798.869760000001</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785493.78</v>
      </c>
      <c r="D1605" s="2">
        <v>0</v>
      </c>
      <c r="E1605" s="2">
        <v>0</v>
      </c>
      <c r="F1605" s="2">
        <v>0</v>
      </c>
      <c r="G1605" s="3">
        <f t="shared" si="70"/>
        <v>18851.850720000002</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581409.49</v>
      </c>
      <c r="D1606" s="2">
        <v>0</v>
      </c>
      <c r="E1606" s="2">
        <v>0</v>
      </c>
      <c r="F1606" s="2">
        <v>0</v>
      </c>
      <c r="G1606" s="3">
        <f t="shared" si="70"/>
        <v>14535.23725</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1982.3</v>
      </c>
      <c r="D1607" s="2">
        <v>0</v>
      </c>
      <c r="E1607" s="2">
        <v>0</v>
      </c>
      <c r="F1607" s="2">
        <v>0</v>
      </c>
      <c r="G1607" s="3">
        <f t="shared" si="70"/>
        <v>51.5398</v>
      </c>
      <c r="H1607" s="3">
        <f t="shared" si="71"/>
        <v>0.29999999999995453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2760</v>
      </c>
      <c r="D1608" s="2">
        <v>0</v>
      </c>
      <c r="E1608" s="2">
        <v>0</v>
      </c>
      <c r="F1608" s="2">
        <v>0</v>
      </c>
      <c r="G1608" s="3">
        <f t="shared" si="70"/>
        <v>74.52</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36591.99</v>
      </c>
      <c r="D1609" s="2">
        <v>0</v>
      </c>
      <c r="E1609" s="2">
        <v>0</v>
      </c>
      <c r="F1609" s="2">
        <v>0</v>
      </c>
      <c r="G1609" s="3">
        <f>B1609/1000*C1609</f>
        <v>1024.57572</v>
      </c>
      <c r="H1609" s="3">
        <f>ABS(C1609-ROUND(C1609,0))</f>
        <v>1.0000000002037268E-2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188044.52</v>
      </c>
      <c r="D1610" s="2">
        <v>0</v>
      </c>
      <c r="E1610" s="2">
        <v>0</v>
      </c>
      <c r="F1610" s="2">
        <v>0</v>
      </c>
      <c r="G1610" s="3">
        <f t="shared" si="70"/>
        <v>5453.29108</v>
      </c>
      <c r="H1610" s="3">
        <f t="shared" si="71"/>
        <v>0.48000000001047738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4808.49</v>
      </c>
      <c r="D1611" s="2">
        <v>0</v>
      </c>
      <c r="E1611" s="2">
        <v>0</v>
      </c>
      <c r="F1611" s="2">
        <v>0</v>
      </c>
      <c r="G1611" s="3">
        <f t="shared" si="70"/>
        <v>144.25469999999999</v>
      </c>
      <c r="H1611" s="3">
        <f t="shared" si="71"/>
        <v>0.48999999999978172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42338.55</v>
      </c>
      <c r="D1612" s="2">
        <v>0</v>
      </c>
      <c r="E1612" s="2">
        <v>0</v>
      </c>
      <c r="F1612" s="2">
        <v>0</v>
      </c>
      <c r="G1612" s="3">
        <f t="shared" si="70"/>
        <v>1312.49505</v>
      </c>
      <c r="H1612" s="3">
        <f t="shared" si="71"/>
        <v>0.44999999999708962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1660429.29</v>
      </c>
      <c r="D1613" s="2">
        <v>0</v>
      </c>
      <c r="E1613" s="2">
        <v>0</v>
      </c>
      <c r="F1613" s="2">
        <v>0</v>
      </c>
      <c r="G1613" s="3">
        <f t="shared" si="70"/>
        <v>53133.737280000001</v>
      </c>
      <c r="H1613" s="3">
        <f t="shared" si="71"/>
        <v>0.2900000000372529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128333.98999999929</v>
      </c>
      <c r="D1621" s="2">
        <v>0</v>
      </c>
      <c r="E1621" s="2">
        <v>0</v>
      </c>
      <c r="F1621" s="2">
        <v>0</v>
      </c>
      <c r="G1621" s="3">
        <f t="shared" si="70"/>
        <v>5133.3595999999716</v>
      </c>
      <c r="H1621" s="3">
        <f t="shared" si="71"/>
        <v>1.0000000707805157E-2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60727.770000000004</v>
      </c>
      <c r="D1622" s="2">
        <v>0</v>
      </c>
      <c r="E1622" s="2">
        <v>0</v>
      </c>
      <c r="F1622" s="2">
        <v>0</v>
      </c>
      <c r="G1622" s="3">
        <f t="shared" si="70"/>
        <v>2489.8385700000003</v>
      </c>
      <c r="H1622" s="3">
        <f t="shared" si="71"/>
        <v>0.22999999999592546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47774.37</v>
      </c>
      <c r="D1628" s="2">
        <v>0</v>
      </c>
      <c r="E1628" s="2">
        <v>0</v>
      </c>
      <c r="F1628" s="2">
        <v>0</v>
      </c>
      <c r="G1628" s="3">
        <f t="shared" si="70"/>
        <v>2245.3953900000001</v>
      </c>
      <c r="H1628" s="3">
        <f t="shared" si="71"/>
        <v>0.37000000000261934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37544.11</v>
      </c>
      <c r="D1634" s="2">
        <v>0</v>
      </c>
      <c r="E1634" s="2">
        <v>0</v>
      </c>
      <c r="F1634" s="2">
        <v>0</v>
      </c>
      <c r="G1634" s="3">
        <f t="shared" si="70"/>
        <v>1989.8378299999999</v>
      </c>
      <c r="H1634" s="3">
        <f t="shared" si="71"/>
        <v>0.11000000000058208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37544.11</v>
      </c>
      <c r="D1635" s="2">
        <v>0</v>
      </c>
      <c r="E1635" s="2">
        <v>0</v>
      </c>
      <c r="F1635" s="2">
        <v>0</v>
      </c>
      <c r="G1635" s="3">
        <f t="shared" si="70"/>
        <v>2027.38194</v>
      </c>
      <c r="H1635" s="3">
        <f t="shared" si="71"/>
        <v>0.11000000000058208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20.21</v>
      </c>
      <c r="D1639" s="2">
        <v>0</v>
      </c>
      <c r="E1639" s="2">
        <v>0</v>
      </c>
      <c r="F1639" s="2">
        <v>0</v>
      </c>
      <c r="G1639" s="3">
        <f t="shared" si="70"/>
        <v>1.17218</v>
      </c>
      <c r="H1639" s="3">
        <f t="shared" si="71"/>
        <v>0.21000000000000085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20.21</v>
      </c>
      <c r="D1640" s="2">
        <v>0</v>
      </c>
      <c r="E1640" s="2">
        <v>0</v>
      </c>
      <c r="F1640" s="2">
        <v>0</v>
      </c>
      <c r="G1640" s="3">
        <f t="shared" si="70"/>
        <v>1.1923900000000001</v>
      </c>
      <c r="H1640" s="3">
        <f t="shared" si="71"/>
        <v>0.21000000000000085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240</v>
      </c>
      <c r="D1644" s="2">
        <v>0</v>
      </c>
      <c r="E1644" s="2">
        <v>0</v>
      </c>
      <c r="F1644" s="2">
        <v>0</v>
      </c>
      <c r="G1644" s="3">
        <f t="shared" si="70"/>
        <v>15.120000000000001</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240</v>
      </c>
      <c r="D1645" s="2">
        <v>0</v>
      </c>
      <c r="E1645" s="2">
        <v>0</v>
      </c>
      <c r="F1645" s="2">
        <v>0</v>
      </c>
      <c r="G1645" s="3">
        <f t="shared" si="70"/>
        <v>15.36</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4197.4399999999996</v>
      </c>
      <c r="D1649" s="2">
        <v>0</v>
      </c>
      <c r="E1649" s="2">
        <v>0</v>
      </c>
      <c r="F1649" s="2">
        <v>0</v>
      </c>
      <c r="G1649" s="3">
        <f t="shared" ref="G1649:G1653" si="72">B1649/1000*C1649</f>
        <v>285.42592000000002</v>
      </c>
      <c r="H1649" s="3">
        <f t="shared" ref="H1649:H1653" si="73">ABS(C1649-ROUND(C1649,0))</f>
        <v>0.43999999999959982</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4197.4399999999996</v>
      </c>
      <c r="D1650" s="2">
        <v>0</v>
      </c>
      <c r="E1650" s="2">
        <v>0</v>
      </c>
      <c r="F1650" s="2">
        <v>0</v>
      </c>
      <c r="G1650" s="3">
        <f t="shared" si="72"/>
        <v>289.62335999999999</v>
      </c>
      <c r="H1650" s="3">
        <f t="shared" si="73"/>
        <v>0.43999999999959982</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5620.61</v>
      </c>
      <c r="D1654" s="2">
        <v>0</v>
      </c>
      <c r="E1654" s="2">
        <v>0</v>
      </c>
      <c r="F1654" s="2">
        <v>0</v>
      </c>
      <c r="G1654" s="3">
        <f t="shared" si="70"/>
        <v>410.30452999999994</v>
      </c>
      <c r="H1654" s="3">
        <f t="shared" si="71"/>
        <v>0.39000000000032742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5620.61</v>
      </c>
      <c r="D1655" s="2">
        <v>0</v>
      </c>
      <c r="E1655" s="2">
        <v>0</v>
      </c>
      <c r="F1655" s="2">
        <v>0</v>
      </c>
      <c r="G1655" s="3">
        <f t="shared" si="70"/>
        <v>415.92513999999994</v>
      </c>
      <c r="H1655" s="3">
        <f t="shared" si="71"/>
        <v>0.39000000000032742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152</v>
      </c>
      <c r="D1659" s="2">
        <v>0</v>
      </c>
      <c r="E1659" s="2">
        <v>0</v>
      </c>
      <c r="F1659" s="2">
        <v>0</v>
      </c>
      <c r="G1659" s="3">
        <f t="shared" si="70"/>
        <v>11.856</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152</v>
      </c>
      <c r="D1660" s="2">
        <v>0</v>
      </c>
      <c r="E1660" s="2">
        <v>0</v>
      </c>
      <c r="F1660" s="2">
        <v>0</v>
      </c>
      <c r="G1660" s="3">
        <f t="shared" si="70"/>
        <v>12.008000000000001</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12953.4</v>
      </c>
      <c r="D1669" s="2">
        <v>0</v>
      </c>
      <c r="E1669" s="2">
        <v>0</v>
      </c>
      <c r="F1669" s="2">
        <v>0</v>
      </c>
      <c r="G1669" s="3">
        <f t="shared" si="70"/>
        <v>1139.8991999999998</v>
      </c>
      <c r="H1669" s="3">
        <f t="shared" si="71"/>
        <v>0.3999999999996362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12953.4</v>
      </c>
      <c r="D1670" s="2">
        <v>0</v>
      </c>
      <c r="E1670" s="2">
        <v>0</v>
      </c>
      <c r="F1670" s="2">
        <v>0</v>
      </c>
      <c r="G1670" s="3">
        <f t="shared" si="70"/>
        <v>1152.8525999999999</v>
      </c>
      <c r="H1670" s="3">
        <f t="shared" si="71"/>
        <v>0.3999999999996362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67606.22</v>
      </c>
      <c r="D1681" s="2">
        <v>0</v>
      </c>
      <c r="E1681" s="2">
        <v>0</v>
      </c>
      <c r="F1681" s="2">
        <v>0</v>
      </c>
      <c r="G1681" s="3">
        <f t="shared" si="70"/>
        <v>6760.6220000000003</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67606.22</v>
      </c>
      <c r="D1683" s="2">
        <v>0</v>
      </c>
      <c r="E1683" s="2">
        <v>0</v>
      </c>
      <c r="F1683" s="2">
        <v>0</v>
      </c>
      <c r="G1683" s="3">
        <f t="shared" si="70"/>
        <v>6895.8344399999996</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31430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2342151.7899999996</v>
      </c>
      <c r="I17" s="275">
        <f>'PR-RAS'!E6</f>
        <v>2943439.3000000003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1793692.46</v>
      </c>
      <c r="I18" s="275">
        <f>'PR-RAS'!E152</f>
        <v>2038168.73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769360.4599999995</v>
      </c>
      <c r="I19" s="275">
        <f>'PR-RAS'!E649</f>
        <v>1043687.0800000001</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5332256.3099999996</v>
      </c>
      <c r="I22" s="275">
        <f>BILANCA!E7</f>
        <v>6975888.3300000001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1036726.0199999999</v>
      </c>
      <c r="I23" s="275">
        <f>BILANCA!E69</f>
        <v>466657.94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142090.37999999998</v>
      </c>
      <c r="I24" s="275">
        <f>BILANCA!E177</f>
        <v>128333.98999999999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6226891.9500000002</v>
      </c>
      <c r="I25" s="275">
        <f>BILANCA!E251</f>
        <v>7314212.2800000003</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392969.97000000003</v>
      </c>
      <c r="I27" s="275">
        <f>'RAS-funkcijski'!E5</f>
        <v>521929.63999999996</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1142045.8999999999</v>
      </c>
      <c r="I28" s="275">
        <f>'RAS-funkcijski'!E35</f>
        <v>918137.04999999993</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34012.69</v>
      </c>
      <c r="I29" s="275">
        <f>'RAS-funkcijski'!E88</f>
        <v>50568.13</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569888.22</v>
      </c>
      <c r="I30" s="275">
        <f>'RAS-funkcijski'!E114</f>
        <v>772151.1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2620830.1999999997</v>
      </c>
      <c r="I31" s="275">
        <f>'RAS-funkcijski'!E141</f>
        <v>2719269.7800000003</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126703.08</v>
      </c>
      <c r="I33" s="275">
        <f>'P-VRIO'!E5</f>
        <v>126703.08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142090.38</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128333.98999999929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60727.770000000004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67606.22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5" zoomScaleNormal="100" workbookViewId="0">
      <selection activeCell="E684" sqref="E68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2342151.7899999996</v>
      </c>
      <c r="E6" s="60">
        <f>E7+E43+E49+E82+E106+E125+E134+E140</f>
        <v>2943439.3000000003</v>
      </c>
      <c r="F6" s="45">
        <f t="shared" ref="F6:F132" si="0">IF(D6&lt;&gt;0,IF(E6/D6&gt;=100,"&gt;&gt;100",E6/D6*100),"-")</f>
        <v>125.67243987205461</v>
      </c>
    </row>
    <row r="7" spans="1:24" ht="12.75" customHeight="1" x14ac:dyDescent="0.2">
      <c r="A7" s="63">
        <v>61</v>
      </c>
      <c r="B7" s="220" t="s">
        <v>17</v>
      </c>
      <c r="C7" s="247" t="s">
        <v>18</v>
      </c>
      <c r="D7" s="60">
        <f>D8+D17+D23+D29+D36+D39</f>
        <v>967274.69000000006</v>
      </c>
      <c r="E7" s="60">
        <f>E8+E17+E23+E29+E36+E39</f>
        <v>1210478.25</v>
      </c>
      <c r="F7" s="45">
        <f t="shared" si="0"/>
        <v>125.14317416906668</v>
      </c>
    </row>
    <row r="8" spans="1:24" ht="12.75" customHeight="1" x14ac:dyDescent="0.2">
      <c r="A8" s="63">
        <v>611</v>
      </c>
      <c r="B8" s="220" t="s">
        <v>19</v>
      </c>
      <c r="C8" s="247" t="s">
        <v>20</v>
      </c>
      <c r="D8" s="60">
        <f>SUM(D9:D14)-D15-D16</f>
        <v>936207.42000000016</v>
      </c>
      <c r="E8" s="60">
        <f>SUM(E9:E14)-E15-E16</f>
        <v>1184785.6500000001</v>
      </c>
      <c r="F8" s="45">
        <f t="shared" si="0"/>
        <v>126.55161929821064</v>
      </c>
    </row>
    <row r="9" spans="1:24" ht="12.75" customHeight="1" x14ac:dyDescent="0.2">
      <c r="A9" s="63">
        <v>6111</v>
      </c>
      <c r="B9" s="65" t="s">
        <v>21</v>
      </c>
      <c r="C9" s="247" t="s">
        <v>22</v>
      </c>
      <c r="D9" s="194">
        <v>1006927.92</v>
      </c>
      <c r="E9" s="194">
        <v>1291945.03</v>
      </c>
      <c r="F9" s="45">
        <f t="shared" si="0"/>
        <v>128.3056119846195</v>
      </c>
    </row>
    <row r="10" spans="1:24" ht="12.75" customHeight="1" x14ac:dyDescent="0.2">
      <c r="A10" s="63">
        <v>6112</v>
      </c>
      <c r="B10" s="65" t="s">
        <v>23</v>
      </c>
      <c r="C10" s="247" t="s">
        <v>24</v>
      </c>
      <c r="D10" s="194">
        <v>121867.48</v>
      </c>
      <c r="E10" s="194">
        <v>116710.55</v>
      </c>
      <c r="F10" s="45">
        <f t="shared" si="0"/>
        <v>95.768411720665767</v>
      </c>
    </row>
    <row r="11" spans="1:24" ht="12.75" customHeight="1" x14ac:dyDescent="0.2">
      <c r="A11" s="63">
        <v>6113</v>
      </c>
      <c r="B11" s="65" t="s">
        <v>25</v>
      </c>
      <c r="C11" s="247" t="s">
        <v>26</v>
      </c>
      <c r="D11" s="194">
        <v>8075.15</v>
      </c>
      <c r="E11" s="194">
        <v>9054.1</v>
      </c>
      <c r="F11" s="45">
        <f t="shared" si="0"/>
        <v>112.122994619295</v>
      </c>
    </row>
    <row r="12" spans="1:24" ht="12.75" customHeight="1" x14ac:dyDescent="0.2">
      <c r="A12" s="63">
        <v>6114</v>
      </c>
      <c r="B12" s="65" t="s">
        <v>27</v>
      </c>
      <c r="C12" s="247" t="s">
        <v>28</v>
      </c>
      <c r="D12" s="194">
        <v>3513.84</v>
      </c>
      <c r="E12" s="194">
        <v>3247.2</v>
      </c>
      <c r="F12" s="45">
        <f t="shared" si="0"/>
        <v>92.411720510894057</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204176.97</v>
      </c>
      <c r="E15" s="194">
        <v>236171.23</v>
      </c>
      <c r="F15" s="45">
        <f t="shared" si="0"/>
        <v>115.66986717453982</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27539.079999999998</v>
      </c>
      <c r="E23" s="60">
        <f t="shared" si="2"/>
        <v>22056.16</v>
      </c>
      <c r="F23" s="45">
        <f t="shared" si="0"/>
        <v>80.090402439006681</v>
      </c>
    </row>
    <row r="24" spans="1:6" ht="12.75" customHeight="1" x14ac:dyDescent="0.2">
      <c r="A24" s="63">
        <v>6131</v>
      </c>
      <c r="B24" s="65" t="s">
        <v>51</v>
      </c>
      <c r="C24" s="247" t="s">
        <v>52</v>
      </c>
      <c r="D24" s="194">
        <v>443.96</v>
      </c>
      <c r="E24" s="194">
        <v>1879.99</v>
      </c>
      <c r="F24" s="45">
        <f t="shared" si="0"/>
        <v>423.45932065951894</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27095.119999999999</v>
      </c>
      <c r="E27" s="194">
        <v>20176.169999999998</v>
      </c>
      <c r="F27" s="45">
        <f t="shared" si="0"/>
        <v>74.464220863387936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3528.19</v>
      </c>
      <c r="E29" s="60">
        <f>SUM(E30:E35)</f>
        <v>3636.44</v>
      </c>
      <c r="F29" s="45">
        <f t="shared" si="0"/>
        <v>103.06814542300727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3441.18</v>
      </c>
      <c r="E31" s="194">
        <v>3636.44</v>
      </c>
      <c r="F31" s="45">
        <f t="shared" si="0"/>
        <v>105.67421640251308</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87.01</v>
      </c>
      <c r="E33" s="194"/>
      <c r="F33" s="45">
        <f t="shared" si="0"/>
        <v>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943307.91999999993</v>
      </c>
      <c r="E49" s="60">
        <f>E50+E53+E58+E61+E64+E68+E71+E74+E77</f>
        <v>1325346.27</v>
      </c>
      <c r="F49" s="45">
        <f t="shared" si="0"/>
        <v>140.49985608092851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941104.72</v>
      </c>
      <c r="E58" s="60">
        <f t="shared" si="9"/>
        <v>446975.01</v>
      </c>
      <c r="F58" s="45">
        <f t="shared" si="0"/>
        <v>47.494715572141644</v>
      </c>
    </row>
    <row r="59" spans="1:6" ht="24" x14ac:dyDescent="0.2">
      <c r="A59" s="63">
        <v>6331</v>
      </c>
      <c r="B59" s="65" t="s">
        <v>121</v>
      </c>
      <c r="C59" s="247" t="s">
        <v>122</v>
      </c>
      <c r="D59" s="194">
        <v>941104.72</v>
      </c>
      <c r="E59" s="194">
        <v>188018</v>
      </c>
      <c r="F59" s="45">
        <f t="shared" si="0"/>
        <v>19.978435556034615</v>
      </c>
    </row>
    <row r="60" spans="1:6" ht="24" x14ac:dyDescent="0.2">
      <c r="A60" s="63">
        <v>6332</v>
      </c>
      <c r="B60" s="65" t="s">
        <v>123</v>
      </c>
      <c r="C60" s="247" t="s">
        <v>124</v>
      </c>
      <c r="D60" s="194">
        <v>0</v>
      </c>
      <c r="E60" s="194">
        <v>258957.01</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713535.86</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713535.86</v>
      </c>
      <c r="F67" s="71" t="str">
        <f t="shared" si="0"/>
        <v>-</v>
      </c>
    </row>
    <row r="68" spans="1:6" ht="24" x14ac:dyDescent="0.2">
      <c r="A68" s="63" t="s">
        <v>139</v>
      </c>
      <c r="B68" s="183" t="s">
        <v>140</v>
      </c>
      <c r="C68" s="247" t="s">
        <v>139</v>
      </c>
      <c r="D68" s="60">
        <f t="shared" ref="D68:E68" si="11">SUM(D69:D70)</f>
        <v>2203.1999999999998</v>
      </c>
      <c r="E68" s="60">
        <f t="shared" si="11"/>
        <v>2382.4</v>
      </c>
      <c r="F68" s="45">
        <f t="shared" si="0"/>
        <v>108.13362381989835</v>
      </c>
    </row>
    <row r="69" spans="1:6" ht="12.75" customHeight="1" x14ac:dyDescent="0.2">
      <c r="A69" s="63" t="s">
        <v>141</v>
      </c>
      <c r="B69" s="64" t="s">
        <v>142</v>
      </c>
      <c r="C69" s="247" t="s">
        <v>141</v>
      </c>
      <c r="D69" s="194">
        <v>2203.1999999999998</v>
      </c>
      <c r="E69" s="194">
        <v>2382.4</v>
      </c>
      <c r="F69" s="45">
        <f t="shared" si="0"/>
        <v>108.13362381989835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162453</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162453</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225789.96</v>
      </c>
      <c r="E82" s="60">
        <f t="shared" si="15"/>
        <v>180326.88999999998</v>
      </c>
      <c r="F82" s="45">
        <f t="shared" si="0"/>
        <v>79.864884160482603</v>
      </c>
    </row>
    <row r="83" spans="1:6" ht="12.75" customHeight="1" x14ac:dyDescent="0.2">
      <c r="A83" s="63">
        <v>641</v>
      </c>
      <c r="B83" s="64" t="s">
        <v>169</v>
      </c>
      <c r="C83" s="247" t="s">
        <v>170</v>
      </c>
      <c r="D83" s="60">
        <f t="shared" ref="D83:E83" si="16">SUM(D84:D90)</f>
        <v>129.59</v>
      </c>
      <c r="E83" s="60">
        <f t="shared" si="16"/>
        <v>49.96</v>
      </c>
      <c r="F83" s="45">
        <f t="shared" si="0"/>
        <v>38.552357434987265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129.59</v>
      </c>
      <c r="E86" s="194">
        <v>49.96</v>
      </c>
      <c r="F86" s="45">
        <f t="shared" si="0"/>
        <v>38.552357434987265</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225660.37</v>
      </c>
      <c r="E91" s="60">
        <f t="shared" si="17"/>
        <v>180276.93</v>
      </c>
      <c r="F91" s="45">
        <f t="shared" si="0"/>
        <v>79.888608708742254</v>
      </c>
    </row>
    <row r="92" spans="1:6" ht="12.75" customHeight="1" x14ac:dyDescent="0.2">
      <c r="A92" s="63">
        <v>6421</v>
      </c>
      <c r="B92" s="64" t="s">
        <v>187</v>
      </c>
      <c r="C92" s="247" t="s">
        <v>188</v>
      </c>
      <c r="D92" s="194">
        <v>19441.79</v>
      </c>
      <c r="E92" s="194">
        <v>19441.79</v>
      </c>
      <c r="F92" s="45">
        <f t="shared" si="0"/>
        <v>100</v>
      </c>
    </row>
    <row r="93" spans="1:6" ht="12.75" customHeight="1" x14ac:dyDescent="0.2">
      <c r="A93" s="63">
        <v>6422</v>
      </c>
      <c r="B93" s="64" t="s">
        <v>189</v>
      </c>
      <c r="C93" s="247" t="s">
        <v>190</v>
      </c>
      <c r="D93" s="194">
        <v>41904.81</v>
      </c>
      <c r="E93" s="194">
        <v>32473.52</v>
      </c>
      <c r="F93" s="45">
        <f t="shared" si="0"/>
        <v>77.493538331279879</v>
      </c>
    </row>
    <row r="94" spans="1:6" ht="12.75" customHeight="1" x14ac:dyDescent="0.2">
      <c r="A94" s="63">
        <v>6423</v>
      </c>
      <c r="B94" s="64" t="s">
        <v>191</v>
      </c>
      <c r="C94" s="247" t="s">
        <v>192</v>
      </c>
      <c r="D94" s="194">
        <v>164313.76999999999</v>
      </c>
      <c r="E94" s="194">
        <v>128103.6</v>
      </c>
      <c r="F94" s="45">
        <f t="shared" si="0"/>
        <v>77.962790337048446</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258.02</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195759.94</v>
      </c>
      <c r="E106" s="60">
        <f>E107+E112+E120+E124</f>
        <v>209241.34999999998</v>
      </c>
      <c r="F106" s="45">
        <f t="shared" si="0"/>
        <v>106.88670521660354</v>
      </c>
    </row>
    <row r="107" spans="1:6" ht="12.75" customHeight="1" x14ac:dyDescent="0.2">
      <c r="A107" s="63">
        <v>651</v>
      </c>
      <c r="B107" s="64" t="s">
        <v>217</v>
      </c>
      <c r="C107" s="247" t="s">
        <v>218</v>
      </c>
      <c r="D107" s="60">
        <f t="shared" ref="D107:E107" si="19">SUM(D108:D111)</f>
        <v>21.88</v>
      </c>
      <c r="E107" s="60">
        <f t="shared" si="19"/>
        <v>21.87</v>
      </c>
      <c r="F107" s="45">
        <f t="shared" si="0"/>
        <v>99.954296160877519</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21.88</v>
      </c>
      <c r="E111" s="194">
        <v>21.87</v>
      </c>
      <c r="F111" s="45">
        <f t="shared" si="0"/>
        <v>99.954296160877519</v>
      </c>
    </row>
    <row r="112" spans="1:6" ht="12.75" customHeight="1" x14ac:dyDescent="0.2">
      <c r="A112" s="63">
        <v>652</v>
      </c>
      <c r="B112" s="64" t="s">
        <v>227</v>
      </c>
      <c r="C112" s="247" t="s">
        <v>228</v>
      </c>
      <c r="D112" s="60">
        <f t="shared" ref="D112:E112" si="20">SUM(D113:D119)</f>
        <v>118528.41</v>
      </c>
      <c r="E112" s="60">
        <f t="shared" si="20"/>
        <v>113487.56</v>
      </c>
      <c r="F112" s="45">
        <f t="shared" si="0"/>
        <v>95.747137753725028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5959.19</v>
      </c>
      <c r="E115" s="194">
        <v>530.12</v>
      </c>
      <c r="F115" s="45">
        <f t="shared" si="0"/>
        <v>8.8958398708549318</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112569.22</v>
      </c>
      <c r="E117" s="194">
        <v>112957.44</v>
      </c>
      <c r="F117" s="45">
        <f t="shared" si="0"/>
        <v>100.34487224838193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77209.649999999994</v>
      </c>
      <c r="E120" s="60">
        <f t="shared" si="21"/>
        <v>95731.92</v>
      </c>
      <c r="F120" s="45">
        <f t="shared" si="0"/>
        <v>123.98957902282942</v>
      </c>
    </row>
    <row r="121" spans="1:6" ht="12.75" customHeight="1" x14ac:dyDescent="0.2">
      <c r="A121" s="63">
        <v>6531</v>
      </c>
      <c r="B121" s="64" t="s">
        <v>245</v>
      </c>
      <c r="C121" s="247" t="s">
        <v>246</v>
      </c>
      <c r="D121" s="194">
        <v>3499.51</v>
      </c>
      <c r="E121" s="194">
        <v>17338.37</v>
      </c>
      <c r="F121" s="45">
        <f t="shared" si="0"/>
        <v>495.45136319084662</v>
      </c>
    </row>
    <row r="122" spans="1:6" ht="12.75" customHeight="1" x14ac:dyDescent="0.2">
      <c r="A122" s="63">
        <v>6532</v>
      </c>
      <c r="B122" s="64" t="s">
        <v>247</v>
      </c>
      <c r="C122" s="247" t="s">
        <v>248</v>
      </c>
      <c r="D122" s="194">
        <v>73710.14</v>
      </c>
      <c r="E122" s="194">
        <v>78393.55</v>
      </c>
      <c r="F122" s="45">
        <f t="shared" si="0"/>
        <v>106.35382051913076</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4616.09</v>
      </c>
      <c r="E125" s="60">
        <f t="shared" si="22"/>
        <v>6977.15</v>
      </c>
      <c r="F125" s="45">
        <f t="shared" si="0"/>
        <v>151.14848280687767</v>
      </c>
    </row>
    <row r="126" spans="1:6" ht="12.75" customHeight="1" x14ac:dyDescent="0.2">
      <c r="A126" s="63">
        <v>661</v>
      </c>
      <c r="B126" s="65" t="s">
        <v>255</v>
      </c>
      <c r="C126" s="247" t="s">
        <v>256</v>
      </c>
      <c r="D126" s="60">
        <f t="shared" ref="D126:E126" si="23">SUM(D127:D128)</f>
        <v>4608.1400000000003</v>
      </c>
      <c r="E126" s="60">
        <f t="shared" si="23"/>
        <v>4717.1499999999996</v>
      </c>
      <c r="F126" s="45">
        <f t="shared" si="0"/>
        <v>102.36559653135538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4608.1400000000003</v>
      </c>
      <c r="E128" s="194">
        <v>4717.1499999999996</v>
      </c>
      <c r="F128" s="45">
        <f t="shared" si="0"/>
        <v>102.36559653135538</v>
      </c>
    </row>
    <row r="129" spans="1:6" ht="36" x14ac:dyDescent="0.2">
      <c r="A129" s="63">
        <v>663</v>
      </c>
      <c r="B129" s="182" t="s">
        <v>261</v>
      </c>
      <c r="C129" s="247" t="s">
        <v>262</v>
      </c>
      <c r="D129" s="60">
        <f t="shared" ref="D129:E129" si="24">SUM(D130:D133)</f>
        <v>7.95</v>
      </c>
      <c r="E129" s="60">
        <f t="shared" si="24"/>
        <v>2260</v>
      </c>
      <c r="F129" s="45" t="str">
        <f t="shared" si="0"/>
        <v>&gt;&gt;100</v>
      </c>
    </row>
    <row r="130" spans="1:6" ht="12.75" customHeight="1" x14ac:dyDescent="0.2">
      <c r="A130" s="63">
        <v>6631</v>
      </c>
      <c r="B130" s="65" t="s">
        <v>263</v>
      </c>
      <c r="C130" s="247" t="s">
        <v>264</v>
      </c>
      <c r="D130" s="194">
        <v>7.95</v>
      </c>
      <c r="E130" s="194">
        <v>2260</v>
      </c>
      <c r="F130" s="45" t="str">
        <f t="shared" si="0"/>
        <v>&gt;&gt;100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5403.1900000000005</v>
      </c>
      <c r="E140" s="60">
        <f t="shared" si="28"/>
        <v>11069.39</v>
      </c>
      <c r="F140" s="45">
        <f t="shared" si="26"/>
        <v>204.86768001865562</v>
      </c>
    </row>
    <row r="141" spans="1:6" ht="12.75" customHeight="1" x14ac:dyDescent="0.2">
      <c r="A141" s="63">
        <v>681</v>
      </c>
      <c r="B141" s="65" t="s">
        <v>285</v>
      </c>
      <c r="C141" s="247" t="s">
        <v>286</v>
      </c>
      <c r="D141" s="60">
        <f t="shared" ref="D141:E141" si="29">SUM(D142:D150)</f>
        <v>707.55</v>
      </c>
      <c r="E141" s="60">
        <f t="shared" si="29"/>
        <v>437.16</v>
      </c>
      <c r="F141" s="45">
        <f t="shared" si="26"/>
        <v>61.785032859868572</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275.72000000000003</v>
      </c>
      <c r="E148" s="194">
        <v>437.16</v>
      </c>
      <c r="F148" s="45">
        <f t="shared" si="26"/>
        <v>158.55215435949512</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431.83</v>
      </c>
      <c r="E150" s="194">
        <v>0</v>
      </c>
      <c r="F150" s="45">
        <f t="shared" si="26"/>
        <v>0</v>
      </c>
    </row>
    <row r="151" spans="1:6" ht="12.75" customHeight="1" x14ac:dyDescent="0.2">
      <c r="A151" s="63">
        <v>683</v>
      </c>
      <c r="B151" s="64" t="s">
        <v>305</v>
      </c>
      <c r="C151" s="247" t="s">
        <v>306</v>
      </c>
      <c r="D151" s="194">
        <v>4695.6400000000003</v>
      </c>
      <c r="E151" s="194">
        <v>10632.23</v>
      </c>
      <c r="F151" s="45">
        <f t="shared" si="26"/>
        <v>226.42770740516733</v>
      </c>
    </row>
    <row r="152" spans="1:6" ht="12.75" customHeight="1" x14ac:dyDescent="0.2">
      <c r="A152" s="63">
        <v>3</v>
      </c>
      <c r="B152" s="64" t="s">
        <v>307</v>
      </c>
      <c r="C152" s="247" t="s">
        <v>13</v>
      </c>
      <c r="D152" s="60">
        <f>D153+D164+D202+D221+D230+D262+D273</f>
        <v>1793692.46</v>
      </c>
      <c r="E152" s="60">
        <f>E153+E164+E202+E221+E230+E262+E273</f>
        <v>2038168.73</v>
      </c>
      <c r="F152" s="45">
        <f t="shared" si="26"/>
        <v>113.62977631070601</v>
      </c>
    </row>
    <row r="153" spans="1:6" ht="12.75" customHeight="1" x14ac:dyDescent="0.2">
      <c r="A153" s="63">
        <v>31</v>
      </c>
      <c r="B153" s="64" t="s">
        <v>308</v>
      </c>
      <c r="C153" s="247" t="s">
        <v>309</v>
      </c>
      <c r="D153" s="60">
        <f t="shared" ref="D153:E153" si="30">D154+D159+D160</f>
        <v>616348.78999999992</v>
      </c>
      <c r="E153" s="60">
        <f t="shared" si="30"/>
        <v>867724.48</v>
      </c>
      <c r="F153" s="45">
        <f t="shared" si="26"/>
        <v>140.78464889985426</v>
      </c>
    </row>
    <row r="154" spans="1:6" ht="12.75" customHeight="1" x14ac:dyDescent="0.2">
      <c r="A154" s="63">
        <v>311</v>
      </c>
      <c r="B154" s="64" t="s">
        <v>310</v>
      </c>
      <c r="C154" s="247" t="s">
        <v>311</v>
      </c>
      <c r="D154" s="60">
        <f t="shared" ref="D154:E154" si="31">SUM(D155:D158)</f>
        <v>403705.38999999996</v>
      </c>
      <c r="E154" s="60">
        <f t="shared" si="31"/>
        <v>577936.23</v>
      </c>
      <c r="F154" s="45">
        <f t="shared" si="26"/>
        <v>143.15791770825751</v>
      </c>
    </row>
    <row r="155" spans="1:6" ht="12.75" customHeight="1" x14ac:dyDescent="0.2">
      <c r="A155" s="63">
        <v>3111</v>
      </c>
      <c r="B155" s="64" t="s">
        <v>312</v>
      </c>
      <c r="C155" s="247" t="s">
        <v>313</v>
      </c>
      <c r="D155" s="194">
        <v>388760.42</v>
      </c>
      <c r="E155" s="194">
        <v>543722.57999999996</v>
      </c>
      <c r="F155" s="45">
        <f t="shared" si="26"/>
        <v>139.86058045723894</v>
      </c>
    </row>
    <row r="156" spans="1:6" ht="12.75" customHeight="1" x14ac:dyDescent="0.2">
      <c r="A156" s="63">
        <v>3112</v>
      </c>
      <c r="B156" s="64" t="s">
        <v>314</v>
      </c>
      <c r="C156" s="247" t="s">
        <v>315</v>
      </c>
      <c r="D156" s="194">
        <v>14944.97</v>
      </c>
      <c r="E156" s="194">
        <v>34213.65</v>
      </c>
      <c r="F156" s="45">
        <f t="shared" si="26"/>
        <v>228.9308710556127</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37299.31</v>
      </c>
      <c r="E159" s="194">
        <v>45359.73</v>
      </c>
      <c r="F159" s="45">
        <f t="shared" si="26"/>
        <v>121.61010485180559</v>
      </c>
    </row>
    <row r="160" spans="1:6" ht="12.75" customHeight="1" x14ac:dyDescent="0.2">
      <c r="A160" s="63">
        <v>313</v>
      </c>
      <c r="B160" s="65" t="s">
        <v>322</v>
      </c>
      <c r="C160" s="247" t="s">
        <v>323</v>
      </c>
      <c r="D160" s="60">
        <f t="shared" ref="D160:E160" si="32">SUM(D161:D163)</f>
        <v>175344.09</v>
      </c>
      <c r="E160" s="60">
        <f t="shared" si="32"/>
        <v>244428.52</v>
      </c>
      <c r="F160" s="45">
        <f t="shared" si="26"/>
        <v>139.399349017124</v>
      </c>
    </row>
    <row r="161" spans="1:6" ht="12.75" customHeight="1" x14ac:dyDescent="0.2">
      <c r="A161" s="63">
        <v>3131</v>
      </c>
      <c r="B161" s="65" t="s">
        <v>324</v>
      </c>
      <c r="C161" s="247" t="s">
        <v>325</v>
      </c>
      <c r="D161" s="194">
        <v>93582.67</v>
      </c>
      <c r="E161" s="194">
        <v>133197.24</v>
      </c>
      <c r="F161" s="45">
        <f t="shared" si="26"/>
        <v>142.33109613136705</v>
      </c>
    </row>
    <row r="162" spans="1:6" ht="12.75" customHeight="1" x14ac:dyDescent="0.2">
      <c r="A162" s="63">
        <v>3132</v>
      </c>
      <c r="B162" s="65" t="s">
        <v>326</v>
      </c>
      <c r="C162" s="247" t="s">
        <v>327</v>
      </c>
      <c r="D162" s="194">
        <v>81761.42</v>
      </c>
      <c r="E162" s="194">
        <v>111231.28</v>
      </c>
      <c r="F162" s="45">
        <f t="shared" si="26"/>
        <v>136.04372331106774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672485.09</v>
      </c>
      <c r="E164" s="60">
        <f>E165+E170+E178+E188+E189+E194</f>
        <v>626706.96</v>
      </c>
      <c r="F164" s="45">
        <f t="shared" si="26"/>
        <v>93.192692197829999</v>
      </c>
    </row>
    <row r="165" spans="1:6" ht="12.75" customHeight="1" x14ac:dyDescent="0.2">
      <c r="A165" s="63">
        <v>321</v>
      </c>
      <c r="B165" s="64" t="s">
        <v>332</v>
      </c>
      <c r="C165" s="247" t="s">
        <v>333</v>
      </c>
      <c r="D165" s="60">
        <f t="shared" ref="D165:E165" si="33">SUM(D166:D169)</f>
        <v>26314.16</v>
      </c>
      <c r="E165" s="60">
        <f t="shared" si="33"/>
        <v>29594.899999999998</v>
      </c>
      <c r="F165" s="45">
        <f t="shared" si="26"/>
        <v>112.46758399280084</v>
      </c>
    </row>
    <row r="166" spans="1:6" ht="12.75" customHeight="1" x14ac:dyDescent="0.2">
      <c r="A166" s="63">
        <v>3211</v>
      </c>
      <c r="B166" s="64" t="s">
        <v>334</v>
      </c>
      <c r="C166" s="247" t="s">
        <v>335</v>
      </c>
      <c r="D166" s="194">
        <v>588.4</v>
      </c>
      <c r="E166" s="194">
        <v>429.1</v>
      </c>
      <c r="F166" s="45">
        <f t="shared" si="26"/>
        <v>72.926580557443927</v>
      </c>
    </row>
    <row r="167" spans="1:6" ht="12.75" customHeight="1" x14ac:dyDescent="0.2">
      <c r="A167" s="63">
        <v>3212</v>
      </c>
      <c r="B167" s="64" t="s">
        <v>336</v>
      </c>
      <c r="C167" s="247" t="s">
        <v>337</v>
      </c>
      <c r="D167" s="194">
        <v>20535.82</v>
      </c>
      <c r="E167" s="194">
        <v>22658.16</v>
      </c>
      <c r="F167" s="45">
        <f t="shared" si="26"/>
        <v>110.33481984162307</v>
      </c>
    </row>
    <row r="168" spans="1:6" ht="12.75" customHeight="1" x14ac:dyDescent="0.2">
      <c r="A168" s="63">
        <v>3213</v>
      </c>
      <c r="B168" s="64" t="s">
        <v>338</v>
      </c>
      <c r="C168" s="247" t="s">
        <v>339</v>
      </c>
      <c r="D168" s="194">
        <v>2510.44</v>
      </c>
      <c r="E168" s="194">
        <v>5651.14</v>
      </c>
      <c r="F168" s="45">
        <f t="shared" si="26"/>
        <v>225.10555918484408</v>
      </c>
    </row>
    <row r="169" spans="1:6" ht="12.75" customHeight="1" x14ac:dyDescent="0.2">
      <c r="A169" s="63">
        <v>3214</v>
      </c>
      <c r="B169" s="64" t="s">
        <v>340</v>
      </c>
      <c r="C169" s="247" t="s">
        <v>341</v>
      </c>
      <c r="D169" s="194">
        <v>2679.5</v>
      </c>
      <c r="E169" s="194">
        <v>856.5</v>
      </c>
      <c r="F169" s="45">
        <f t="shared" si="26"/>
        <v>31.964918828139577</v>
      </c>
    </row>
    <row r="170" spans="1:6" ht="12.75" customHeight="1" x14ac:dyDescent="0.2">
      <c r="A170" s="63">
        <v>322</v>
      </c>
      <c r="B170" s="64" t="s">
        <v>342</v>
      </c>
      <c r="C170" s="247" t="s">
        <v>343</v>
      </c>
      <c r="D170" s="60">
        <f t="shared" ref="D170:E170" si="34">SUM(D171:D177)</f>
        <v>225183.33</v>
      </c>
      <c r="E170" s="60">
        <f t="shared" si="34"/>
        <v>190065.12</v>
      </c>
      <c r="F170" s="45">
        <f t="shared" si="26"/>
        <v>84.40461378735273</v>
      </c>
    </row>
    <row r="171" spans="1:6" ht="12.75" customHeight="1" x14ac:dyDescent="0.2">
      <c r="A171" s="63">
        <v>3221</v>
      </c>
      <c r="B171" s="64" t="s">
        <v>344</v>
      </c>
      <c r="C171" s="247" t="s">
        <v>345</v>
      </c>
      <c r="D171" s="194">
        <v>51082.82</v>
      </c>
      <c r="E171" s="194">
        <v>23697.89</v>
      </c>
      <c r="F171" s="45">
        <f t="shared" si="26"/>
        <v>46.391115447424397</v>
      </c>
    </row>
    <row r="172" spans="1:6" ht="12.75" customHeight="1" x14ac:dyDescent="0.2">
      <c r="A172" s="63">
        <v>3222</v>
      </c>
      <c r="B172" s="64" t="s">
        <v>346</v>
      </c>
      <c r="C172" s="247" t="s">
        <v>347</v>
      </c>
      <c r="D172" s="194">
        <v>49596.28</v>
      </c>
      <c r="E172" s="194">
        <v>30666.57</v>
      </c>
      <c r="F172" s="45">
        <f t="shared" si="26"/>
        <v>61.832399526738705</v>
      </c>
    </row>
    <row r="173" spans="1:6" ht="12.75" customHeight="1" x14ac:dyDescent="0.2">
      <c r="A173" s="63">
        <v>3223</v>
      </c>
      <c r="B173" s="65" t="s">
        <v>348</v>
      </c>
      <c r="C173" s="247" t="s">
        <v>349</v>
      </c>
      <c r="D173" s="194">
        <v>63102.23</v>
      </c>
      <c r="E173" s="194">
        <v>65210.61</v>
      </c>
      <c r="F173" s="45">
        <f t="shared" si="26"/>
        <v>103.34121313937716</v>
      </c>
    </row>
    <row r="174" spans="1:6" ht="12.75" customHeight="1" x14ac:dyDescent="0.2">
      <c r="A174" s="63">
        <v>3224</v>
      </c>
      <c r="B174" s="65" t="s">
        <v>350</v>
      </c>
      <c r="C174" s="247" t="s">
        <v>351</v>
      </c>
      <c r="D174" s="194">
        <v>46472.52</v>
      </c>
      <c r="E174" s="194">
        <v>25097.43</v>
      </c>
      <c r="F174" s="45">
        <f t="shared" si="26"/>
        <v>54.0048828856279</v>
      </c>
    </row>
    <row r="175" spans="1:6" ht="12.75" customHeight="1" x14ac:dyDescent="0.2">
      <c r="A175" s="63">
        <v>3225</v>
      </c>
      <c r="B175" s="65" t="s">
        <v>352</v>
      </c>
      <c r="C175" s="247" t="s">
        <v>353</v>
      </c>
      <c r="D175" s="194">
        <v>12925.33</v>
      </c>
      <c r="E175" s="194">
        <v>44416.17</v>
      </c>
      <c r="F175" s="45">
        <f t="shared" si="26"/>
        <v>343.63664215923302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2004.15</v>
      </c>
      <c r="E177" s="194">
        <v>976.45</v>
      </c>
      <c r="F177" s="45">
        <f t="shared" si="26"/>
        <v>48.721403088591174</v>
      </c>
    </row>
    <row r="178" spans="1:6" ht="12.75" customHeight="1" x14ac:dyDescent="0.2">
      <c r="A178" s="63">
        <v>323</v>
      </c>
      <c r="B178" s="65" t="s">
        <v>358</v>
      </c>
      <c r="C178" s="247" t="s">
        <v>359</v>
      </c>
      <c r="D178" s="60">
        <f t="shared" ref="D178:E178" si="35">SUM(D179:D187)</f>
        <v>319073.20999999996</v>
      </c>
      <c r="E178" s="60">
        <f t="shared" si="35"/>
        <v>354451.97000000003</v>
      </c>
      <c r="F178" s="45">
        <f t="shared" si="26"/>
        <v>111.08797570313098</v>
      </c>
    </row>
    <row r="179" spans="1:6" ht="12.75" customHeight="1" x14ac:dyDescent="0.2">
      <c r="A179" s="63">
        <v>3231</v>
      </c>
      <c r="B179" s="65" t="s">
        <v>360</v>
      </c>
      <c r="C179" s="247" t="s">
        <v>361</v>
      </c>
      <c r="D179" s="194">
        <v>15833.9</v>
      </c>
      <c r="E179" s="194">
        <v>18245.990000000002</v>
      </c>
      <c r="F179" s="45">
        <f t="shared" si="26"/>
        <v>115.23370742520795</v>
      </c>
    </row>
    <row r="180" spans="1:6" ht="12.75" customHeight="1" x14ac:dyDescent="0.2">
      <c r="A180" s="63">
        <v>3232</v>
      </c>
      <c r="B180" s="65" t="s">
        <v>362</v>
      </c>
      <c r="C180" s="247" t="s">
        <v>363</v>
      </c>
      <c r="D180" s="194">
        <v>87046.36</v>
      </c>
      <c r="E180" s="194">
        <v>80368.52</v>
      </c>
      <c r="F180" s="45">
        <f t="shared" si="26"/>
        <v>92.328409826671674</v>
      </c>
    </row>
    <row r="181" spans="1:6" ht="12.75" customHeight="1" x14ac:dyDescent="0.2">
      <c r="A181" s="63">
        <v>3233</v>
      </c>
      <c r="B181" s="65" t="s">
        <v>364</v>
      </c>
      <c r="C181" s="247" t="s">
        <v>365</v>
      </c>
      <c r="D181" s="194">
        <v>24593.46</v>
      </c>
      <c r="E181" s="194">
        <v>26796.77</v>
      </c>
      <c r="F181" s="45">
        <f t="shared" si="26"/>
        <v>108.95892647882812</v>
      </c>
    </row>
    <row r="182" spans="1:6" ht="12.75" customHeight="1" x14ac:dyDescent="0.2">
      <c r="A182" s="63">
        <v>3234</v>
      </c>
      <c r="B182" s="65" t="s">
        <v>366</v>
      </c>
      <c r="C182" s="247" t="s">
        <v>367</v>
      </c>
      <c r="D182" s="194">
        <v>95060.26</v>
      </c>
      <c r="E182" s="194">
        <v>95020.21</v>
      </c>
      <c r="F182" s="45">
        <f t="shared" si="26"/>
        <v>99.957868829729705</v>
      </c>
    </row>
    <row r="183" spans="1:6" ht="12.75" customHeight="1" x14ac:dyDescent="0.2">
      <c r="A183" s="63">
        <v>3235</v>
      </c>
      <c r="B183" s="64" t="s">
        <v>368</v>
      </c>
      <c r="C183" s="247" t="s">
        <v>369</v>
      </c>
      <c r="D183" s="194">
        <v>13478.64</v>
      </c>
      <c r="E183" s="194">
        <v>34349.800000000003</v>
      </c>
      <c r="F183" s="45">
        <f t="shared" si="26"/>
        <v>254.84618626211551</v>
      </c>
    </row>
    <row r="184" spans="1:6" ht="12.75" customHeight="1" x14ac:dyDescent="0.2">
      <c r="A184" s="63">
        <v>3236</v>
      </c>
      <c r="B184" s="64" t="s">
        <v>370</v>
      </c>
      <c r="C184" s="247" t="s">
        <v>371</v>
      </c>
      <c r="D184" s="194">
        <v>5616.12</v>
      </c>
      <c r="E184" s="194">
        <v>9026.39</v>
      </c>
      <c r="F184" s="45">
        <f t="shared" si="26"/>
        <v>160.72288341417206</v>
      </c>
    </row>
    <row r="185" spans="1:6" ht="12.75" customHeight="1" x14ac:dyDescent="0.2">
      <c r="A185" s="63">
        <v>3237</v>
      </c>
      <c r="B185" s="64" t="s">
        <v>372</v>
      </c>
      <c r="C185" s="247" t="s">
        <v>373</v>
      </c>
      <c r="D185" s="194">
        <v>47593.54</v>
      </c>
      <c r="E185" s="194">
        <v>44952.47</v>
      </c>
      <c r="F185" s="45">
        <f t="shared" si="26"/>
        <v>94.450780505085348</v>
      </c>
    </row>
    <row r="186" spans="1:6" ht="12.75" customHeight="1" x14ac:dyDescent="0.2">
      <c r="A186" s="63">
        <v>3238</v>
      </c>
      <c r="B186" s="64" t="s">
        <v>374</v>
      </c>
      <c r="C186" s="247" t="s">
        <v>375</v>
      </c>
      <c r="D186" s="194">
        <v>14436.21</v>
      </c>
      <c r="E186" s="194">
        <v>21466.05</v>
      </c>
      <c r="F186" s="45">
        <f t="shared" si="26"/>
        <v>148.69588347634181</v>
      </c>
    </row>
    <row r="187" spans="1:6" ht="12.75" customHeight="1" x14ac:dyDescent="0.2">
      <c r="A187" s="63">
        <v>3239</v>
      </c>
      <c r="B187" s="64" t="s">
        <v>376</v>
      </c>
      <c r="C187" s="247" t="s">
        <v>377</v>
      </c>
      <c r="D187" s="194">
        <v>15414.72</v>
      </c>
      <c r="E187" s="194">
        <v>24225.77</v>
      </c>
      <c r="F187" s="45">
        <f t="shared" si="26"/>
        <v>157.1599743621681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101914.39</v>
      </c>
      <c r="E194" s="60">
        <f t="shared" si="36"/>
        <v>52594.97</v>
      </c>
      <c r="F194" s="45">
        <f t="shared" si="26"/>
        <v>51.607010550718115</v>
      </c>
    </row>
    <row r="195" spans="1:6" ht="12.75" customHeight="1" x14ac:dyDescent="0.2">
      <c r="A195" s="63">
        <v>3291</v>
      </c>
      <c r="B195" s="183" t="s">
        <v>392</v>
      </c>
      <c r="C195" s="247" t="s">
        <v>393</v>
      </c>
      <c r="D195" s="194">
        <v>22385.47</v>
      </c>
      <c r="E195" s="194">
        <v>18654.12</v>
      </c>
      <c r="F195" s="45">
        <f t="shared" si="26"/>
        <v>83.331375217942707</v>
      </c>
    </row>
    <row r="196" spans="1:6" ht="12.75" customHeight="1" x14ac:dyDescent="0.2">
      <c r="A196" s="63">
        <v>3292</v>
      </c>
      <c r="B196" s="64" t="s">
        <v>394</v>
      </c>
      <c r="C196" s="247" t="s">
        <v>395</v>
      </c>
      <c r="D196" s="194">
        <v>5352.67</v>
      </c>
      <c r="E196" s="194">
        <v>4071.42</v>
      </c>
      <c r="F196" s="45">
        <f t="shared" si="26"/>
        <v>76.063347824543641</v>
      </c>
    </row>
    <row r="197" spans="1:6" ht="12.75" customHeight="1" x14ac:dyDescent="0.2">
      <c r="A197" s="63">
        <v>3293</v>
      </c>
      <c r="B197" s="64" t="s">
        <v>396</v>
      </c>
      <c r="C197" s="247" t="s">
        <v>397</v>
      </c>
      <c r="D197" s="194">
        <v>12565.19</v>
      </c>
      <c r="E197" s="194">
        <v>16679.02</v>
      </c>
      <c r="F197" s="45">
        <f t="shared" si="26"/>
        <v>132.73989490011689</v>
      </c>
    </row>
    <row r="198" spans="1:6" ht="12.75" customHeight="1" x14ac:dyDescent="0.2">
      <c r="A198" s="63">
        <v>3294</v>
      </c>
      <c r="B198" s="64" t="s">
        <v>398</v>
      </c>
      <c r="C198" s="247" t="s">
        <v>399</v>
      </c>
      <c r="D198" s="194">
        <v>1129.92</v>
      </c>
      <c r="E198" s="194">
        <v>5129.92</v>
      </c>
      <c r="F198" s="45">
        <f t="shared" si="26"/>
        <v>454.0073633531577</v>
      </c>
    </row>
    <row r="199" spans="1:6" ht="12.75" customHeight="1" x14ac:dyDescent="0.2">
      <c r="A199" s="63">
        <v>3295</v>
      </c>
      <c r="B199" s="64" t="s">
        <v>400</v>
      </c>
      <c r="C199" s="247" t="s">
        <v>401</v>
      </c>
      <c r="D199" s="194">
        <v>1003.49</v>
      </c>
      <c r="E199" s="194">
        <v>1985.58</v>
      </c>
      <c r="F199" s="45">
        <f t="shared" si="26"/>
        <v>197.86744262523791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59477.65</v>
      </c>
      <c r="E201" s="194">
        <v>6074.91</v>
      </c>
      <c r="F201" s="45">
        <f t="shared" si="26"/>
        <v>10.213769373874051</v>
      </c>
    </row>
    <row r="202" spans="1:6" ht="12.75" customHeight="1" x14ac:dyDescent="0.2">
      <c r="A202" s="63">
        <v>34</v>
      </c>
      <c r="B202" s="183" t="s">
        <v>406</v>
      </c>
      <c r="C202" s="247" t="s">
        <v>407</v>
      </c>
      <c r="D202" s="60">
        <f t="shared" ref="D202:E202" si="37">D203+D208+D216</f>
        <v>17507.14</v>
      </c>
      <c r="E202" s="60">
        <f t="shared" si="37"/>
        <v>55710.579999999994</v>
      </c>
      <c r="F202" s="45">
        <f t="shared" si="26"/>
        <v>318.21633916219321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17507.14</v>
      </c>
      <c r="E216" s="60">
        <f t="shared" si="40"/>
        <v>55710.579999999994</v>
      </c>
      <c r="F216" s="45">
        <f t="shared" si="26"/>
        <v>318.21633916219321</v>
      </c>
    </row>
    <row r="217" spans="1:6" ht="12.75" customHeight="1" x14ac:dyDescent="0.2">
      <c r="A217" s="63">
        <v>3431</v>
      </c>
      <c r="B217" s="182" t="s">
        <v>436</v>
      </c>
      <c r="C217" s="247" t="s">
        <v>437</v>
      </c>
      <c r="D217" s="194">
        <v>10791.53</v>
      </c>
      <c r="E217" s="194">
        <v>8953.7199999999993</v>
      </c>
      <c r="F217" s="45">
        <f t="shared" si="26"/>
        <v>82.969884715142328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15.77</v>
      </c>
      <c r="E219" s="194">
        <v>46.23</v>
      </c>
      <c r="F219" s="45">
        <f t="shared" si="26"/>
        <v>293.15155358275206</v>
      </c>
    </row>
    <row r="220" spans="1:6" ht="12.75" customHeight="1" x14ac:dyDescent="0.2">
      <c r="A220" s="63">
        <v>3434</v>
      </c>
      <c r="B220" s="65" t="s">
        <v>442</v>
      </c>
      <c r="C220" s="247" t="s">
        <v>443</v>
      </c>
      <c r="D220" s="194">
        <v>6699.84</v>
      </c>
      <c r="E220" s="194">
        <v>46710.63</v>
      </c>
      <c r="F220" s="45">
        <f t="shared" si="26"/>
        <v>697.19023140851118</v>
      </c>
    </row>
    <row r="221" spans="1:6" ht="12.75" customHeight="1" x14ac:dyDescent="0.2">
      <c r="A221" s="63">
        <v>35</v>
      </c>
      <c r="B221" s="65" t="s">
        <v>444</v>
      </c>
      <c r="C221" s="247" t="s">
        <v>445</v>
      </c>
      <c r="D221" s="60">
        <f t="shared" ref="D221:E221" si="41">D222+D225+D229</f>
        <v>26600</v>
      </c>
      <c r="E221" s="60">
        <f t="shared" si="41"/>
        <v>9980</v>
      </c>
      <c r="F221" s="45">
        <f t="shared" si="26"/>
        <v>37.518796992481199</v>
      </c>
    </row>
    <row r="222" spans="1:6" ht="24" x14ac:dyDescent="0.2">
      <c r="A222" s="63">
        <v>351</v>
      </c>
      <c r="B222" s="65" t="s">
        <v>446</v>
      </c>
      <c r="C222" s="247" t="s">
        <v>447</v>
      </c>
      <c r="D222" s="60">
        <f t="shared" ref="D222:E222" si="42">SUM(D223:D224)</f>
        <v>720</v>
      </c>
      <c r="E222" s="60">
        <f t="shared" si="42"/>
        <v>0</v>
      </c>
      <c r="F222" s="45">
        <f t="shared" si="26"/>
        <v>0</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720</v>
      </c>
      <c r="E224" s="194">
        <v>0</v>
      </c>
      <c r="F224" s="45">
        <f t="shared" si="26"/>
        <v>0</v>
      </c>
    </row>
    <row r="225" spans="1:6" ht="36" x14ac:dyDescent="0.2">
      <c r="A225" s="63">
        <v>352</v>
      </c>
      <c r="B225" s="65" t="s">
        <v>452</v>
      </c>
      <c r="C225" s="247" t="s">
        <v>453</v>
      </c>
      <c r="D225" s="60">
        <f t="shared" ref="D225:E225" si="43">SUM(D226:D228)</f>
        <v>25880</v>
      </c>
      <c r="E225" s="60">
        <f t="shared" si="43"/>
        <v>9980</v>
      </c>
      <c r="F225" s="45">
        <f t="shared" si="26"/>
        <v>38.562596599690877</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v>2880</v>
      </c>
      <c r="F227" s="45" t="str">
        <f t="shared" si="26"/>
        <v>-</v>
      </c>
    </row>
    <row r="228" spans="1:6" ht="12.75" customHeight="1" x14ac:dyDescent="0.2">
      <c r="A228" s="63">
        <v>3523</v>
      </c>
      <c r="B228" s="64" t="s">
        <v>458</v>
      </c>
      <c r="C228" s="247" t="s">
        <v>459</v>
      </c>
      <c r="D228" s="194">
        <v>25880</v>
      </c>
      <c r="E228" s="194">
        <v>7100</v>
      </c>
      <c r="F228" s="45">
        <f t="shared" si="26"/>
        <v>27.434312210200929</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40789.43</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12366.18</v>
      </c>
      <c r="F237" s="45" t="str">
        <f t="shared" si="44"/>
        <v>-</v>
      </c>
    </row>
    <row r="238" spans="1:6" ht="12" x14ac:dyDescent="0.2">
      <c r="A238" s="63">
        <v>3631</v>
      </c>
      <c r="B238" s="65" t="s">
        <v>478</v>
      </c>
      <c r="C238" s="247" t="s">
        <v>479</v>
      </c>
      <c r="D238" s="194">
        <v>0</v>
      </c>
      <c r="E238" s="194">
        <v>12366.18</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28423.25</v>
      </c>
      <c r="F246" s="45" t="str">
        <f t="shared" ref="F246:F249" si="49">IF(D246&lt;&gt;0,IF(E246/D246&gt;=100,"&gt;&gt;100",E246/D246*100),"-")</f>
        <v>-</v>
      </c>
    </row>
    <row r="247" spans="1:6" ht="12.75" customHeight="1" x14ac:dyDescent="0.2">
      <c r="A247" s="63" t="s">
        <v>493</v>
      </c>
      <c r="B247" s="64" t="s">
        <v>494</v>
      </c>
      <c r="C247" s="247" t="s">
        <v>493</v>
      </c>
      <c r="D247" s="194">
        <v>0</v>
      </c>
      <c r="E247" s="194">
        <v>28423.25</v>
      </c>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161481.09</v>
      </c>
      <c r="E262" s="60">
        <f t="shared" si="55"/>
        <v>217520.94</v>
      </c>
      <c r="F262" s="45">
        <f t="shared" ref="F262:F268" si="56">IF(D262&lt;&gt;0,IF(E262/D262&gt;=100,"&gt;&gt;100",E262/D262*100),"-")</f>
        <v>134.70366096736157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161481.09</v>
      </c>
      <c r="E269" s="60">
        <f t="shared" si="58"/>
        <v>217520.94</v>
      </c>
      <c r="F269" s="45">
        <f t="shared" ref="F269:F272" si="59">IF(D269&lt;&gt;0,IF(E269/D269&gt;=100,"&gt;&gt;100",E269/D269*100),"-")</f>
        <v>134.70366096736157</v>
      </c>
    </row>
    <row r="270" spans="1:6" ht="12.75" customHeight="1" x14ac:dyDescent="0.2">
      <c r="A270" s="63">
        <v>3721</v>
      </c>
      <c r="B270" s="65" t="s">
        <v>533</v>
      </c>
      <c r="C270" s="247" t="s">
        <v>534</v>
      </c>
      <c r="D270" s="194">
        <v>106063.65</v>
      </c>
      <c r="E270" s="194">
        <v>160436.29999999999</v>
      </c>
      <c r="F270" s="45">
        <f t="shared" si="59"/>
        <v>151.2641701468882</v>
      </c>
    </row>
    <row r="271" spans="1:6" ht="12.75" customHeight="1" x14ac:dyDescent="0.2">
      <c r="A271" s="63">
        <v>3722</v>
      </c>
      <c r="B271" s="65" t="s">
        <v>535</v>
      </c>
      <c r="C271" s="247" t="s">
        <v>536</v>
      </c>
      <c r="D271" s="194">
        <v>55417.440000000002</v>
      </c>
      <c r="E271" s="194">
        <v>57084.639999999999</v>
      </c>
      <c r="F271" s="45">
        <f t="shared" si="59"/>
        <v>103.0084392205775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299270.34999999998</v>
      </c>
      <c r="E273" s="60">
        <f t="shared" si="60"/>
        <v>219736.34</v>
      </c>
      <c r="F273" s="45">
        <f t="shared" ref="F273:F277" si="61">IF(D273&lt;&gt;0,IF(E273/D273&gt;=100,"&gt;&gt;100",E273/D273*100),"-")</f>
        <v>73.424026135566052</v>
      </c>
    </row>
    <row r="274" spans="1:6" ht="12.75" customHeight="1" x14ac:dyDescent="0.2">
      <c r="A274" s="63">
        <v>381</v>
      </c>
      <c r="B274" s="64" t="s">
        <v>541</v>
      </c>
      <c r="C274" s="247" t="s">
        <v>542</v>
      </c>
      <c r="D274" s="60">
        <f t="shared" ref="D274:E274" si="62">SUM(D275:D277)</f>
        <v>298070.34999999998</v>
      </c>
      <c r="E274" s="60">
        <f t="shared" si="62"/>
        <v>219736.34</v>
      </c>
      <c r="F274" s="45">
        <f t="shared" si="61"/>
        <v>73.719623572086263</v>
      </c>
    </row>
    <row r="275" spans="1:6" ht="12.75" customHeight="1" x14ac:dyDescent="0.2">
      <c r="A275" s="63">
        <v>3811</v>
      </c>
      <c r="B275" s="64" t="s">
        <v>543</v>
      </c>
      <c r="C275" s="247" t="s">
        <v>544</v>
      </c>
      <c r="D275" s="194">
        <v>298070.34999999998</v>
      </c>
      <c r="E275" s="194">
        <v>214896.38</v>
      </c>
      <c r="F275" s="45">
        <f t="shared" si="61"/>
        <v>72.095859249334936</v>
      </c>
    </row>
    <row r="276" spans="1:6" ht="12.75" customHeight="1" x14ac:dyDescent="0.2">
      <c r="A276" s="63">
        <v>3812</v>
      </c>
      <c r="B276" s="64" t="s">
        <v>545</v>
      </c>
      <c r="C276" s="247" t="s">
        <v>546</v>
      </c>
      <c r="D276" s="194">
        <v>0</v>
      </c>
      <c r="E276" s="194">
        <v>4839.96</v>
      </c>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1200</v>
      </c>
      <c r="E283" s="60">
        <f t="shared" si="65"/>
        <v>0</v>
      </c>
      <c r="F283" s="45">
        <f t="shared" ref="F283:F294" si="66">IF(D283&lt;&gt;0,IF(E283/D283&gt;=100,"&gt;&gt;100",E283/D283*100),"-")</f>
        <v>0</v>
      </c>
    </row>
    <row r="284" spans="1:6" ht="12.75" customHeight="1" x14ac:dyDescent="0.2">
      <c r="A284" s="63">
        <v>3831</v>
      </c>
      <c r="B284" s="64" t="s">
        <v>561</v>
      </c>
      <c r="C284" s="247" t="s">
        <v>562</v>
      </c>
      <c r="D284" s="194">
        <v>1200</v>
      </c>
      <c r="E284" s="194">
        <v>0</v>
      </c>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1793692.46</v>
      </c>
      <c r="E299" s="60">
        <f>E152-E297+E298</f>
        <v>2038168.73</v>
      </c>
      <c r="F299" s="45">
        <f t="shared" si="68"/>
        <v>113.62977631070601</v>
      </c>
    </row>
    <row r="300" spans="1:6" ht="12.75" customHeight="1" x14ac:dyDescent="0.2">
      <c r="A300" s="63" t="s">
        <v>582</v>
      </c>
      <c r="B300" s="64" t="s">
        <v>593</v>
      </c>
      <c r="C300" s="247" t="s">
        <v>594</v>
      </c>
      <c r="D300" s="60">
        <f>IF(D6&gt;=D299,D6-D299,0)</f>
        <v>548459.32999999961</v>
      </c>
      <c r="E300" s="60">
        <f>IF(E6&gt;=E299,E6-E299,0)</f>
        <v>905270.5700000003</v>
      </c>
      <c r="F300" s="45">
        <f t="shared" si="68"/>
        <v>165.05700978776326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1041687.96</v>
      </c>
      <c r="E302" s="194">
        <v>769360.46</v>
      </c>
      <c r="F302" s="45">
        <f t="shared" si="68"/>
        <v>73.857094402819058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38196.370000000003</v>
      </c>
      <c r="E304" s="194">
        <v>92227.66</v>
      </c>
      <c r="F304" s="45">
        <f t="shared" si="68"/>
        <v>241.45660962023351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6350.91</v>
      </c>
      <c r="E308" s="60">
        <f t="shared" si="71"/>
        <v>50157.1</v>
      </c>
      <c r="F308" s="45">
        <f t="shared" ref="F308:F428" si="72">IF(D308&lt;&gt;0,IF(E308/D308&gt;=100,"&gt;&gt;100",E308/D308*100),"-")</f>
        <v>789.76241200079983</v>
      </c>
    </row>
    <row r="309" spans="1:6" ht="12.75" customHeight="1" x14ac:dyDescent="0.2">
      <c r="A309" s="63">
        <v>71</v>
      </c>
      <c r="B309" s="64" t="s">
        <v>610</v>
      </c>
      <c r="C309" s="247" t="s">
        <v>611</v>
      </c>
      <c r="D309" s="60">
        <f t="shared" ref="D309:E309" si="73">D310+D314</f>
        <v>6350.91</v>
      </c>
      <c r="E309" s="60">
        <f t="shared" si="73"/>
        <v>2532.1</v>
      </c>
      <c r="F309" s="45">
        <f t="shared" si="72"/>
        <v>39.869876915276706</v>
      </c>
    </row>
    <row r="310" spans="1:6" ht="24" x14ac:dyDescent="0.2">
      <c r="A310" s="63">
        <v>711</v>
      </c>
      <c r="B310" s="64" t="s">
        <v>612</v>
      </c>
      <c r="C310" s="247" t="s">
        <v>613</v>
      </c>
      <c r="D310" s="60">
        <f t="shared" ref="D310:E310" si="74">SUM(D311:D313)</f>
        <v>6350.91</v>
      </c>
      <c r="E310" s="60">
        <f t="shared" si="74"/>
        <v>2532.1</v>
      </c>
      <c r="F310" s="45">
        <f t="shared" si="72"/>
        <v>39.869876915276706</v>
      </c>
    </row>
    <row r="311" spans="1:6" ht="12.75" customHeight="1" x14ac:dyDescent="0.2">
      <c r="A311" s="63">
        <v>7111</v>
      </c>
      <c r="B311" s="64" t="s">
        <v>614</v>
      </c>
      <c r="C311" s="247" t="s">
        <v>615</v>
      </c>
      <c r="D311" s="194">
        <v>6350.91</v>
      </c>
      <c r="E311" s="194">
        <v>2532.1</v>
      </c>
      <c r="F311" s="45">
        <f t="shared" si="72"/>
        <v>39.869876915276706</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47625</v>
      </c>
      <c r="F321" s="45" t="str">
        <f t="shared" si="72"/>
        <v>-</v>
      </c>
    </row>
    <row r="322" spans="1:6" ht="12.75" customHeight="1" x14ac:dyDescent="0.2">
      <c r="A322" s="63">
        <v>721</v>
      </c>
      <c r="B322" s="64" t="s">
        <v>636</v>
      </c>
      <c r="C322" s="247" t="s">
        <v>637</v>
      </c>
      <c r="D322" s="60">
        <f t="shared" ref="D322:E322" si="77">SUM(D323:D326)</f>
        <v>0</v>
      </c>
      <c r="E322" s="60">
        <f t="shared" si="77"/>
        <v>47625</v>
      </c>
      <c r="F322" s="45" t="str">
        <f t="shared" si="72"/>
        <v>-</v>
      </c>
    </row>
    <row r="323" spans="1:6" ht="12.75" customHeight="1" x14ac:dyDescent="0.2">
      <c r="A323" s="63">
        <v>7211</v>
      </c>
      <c r="B323" s="64" t="s">
        <v>638</v>
      </c>
      <c r="C323" s="247" t="s">
        <v>639</v>
      </c>
      <c r="D323" s="194">
        <v>0</v>
      </c>
      <c r="E323" s="194">
        <v>47625</v>
      </c>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827137.74</v>
      </c>
      <c r="E360" s="60">
        <f t="shared" si="86"/>
        <v>681101.05</v>
      </c>
      <c r="F360" s="45">
        <f t="shared" si="72"/>
        <v>82.344332396198013</v>
      </c>
    </row>
    <row r="361" spans="1:6" ht="12.75" customHeight="1" x14ac:dyDescent="0.2">
      <c r="A361" s="63">
        <v>41</v>
      </c>
      <c r="B361" s="64" t="s">
        <v>714</v>
      </c>
      <c r="C361" s="247" t="s">
        <v>715</v>
      </c>
      <c r="D361" s="60">
        <f t="shared" ref="D361:E361" si="87">D362+D366</f>
        <v>0</v>
      </c>
      <c r="E361" s="60">
        <f t="shared" si="87"/>
        <v>50901.94</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50901.94</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50901.94</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827137.74</v>
      </c>
      <c r="E373" s="60">
        <f t="shared" si="90"/>
        <v>630199.11</v>
      </c>
      <c r="F373" s="45">
        <f t="shared" si="72"/>
        <v>76.19034648328342</v>
      </c>
    </row>
    <row r="374" spans="1:6" ht="12.75" customHeight="1" x14ac:dyDescent="0.2">
      <c r="A374" s="63">
        <v>421</v>
      </c>
      <c r="B374" s="64" t="s">
        <v>732</v>
      </c>
      <c r="C374" s="247" t="s">
        <v>733</v>
      </c>
      <c r="D374" s="60">
        <f t="shared" ref="D374:E374" si="91">SUM(D375:D378)</f>
        <v>758120.37</v>
      </c>
      <c r="E374" s="60">
        <f t="shared" si="91"/>
        <v>587269.75</v>
      </c>
      <c r="F374" s="45">
        <f t="shared" si="72"/>
        <v>77.463919087149719</v>
      </c>
    </row>
    <row r="375" spans="1:6" ht="12.75" customHeight="1" x14ac:dyDescent="0.2">
      <c r="A375" s="63">
        <v>4211</v>
      </c>
      <c r="B375" s="64" t="s">
        <v>638</v>
      </c>
      <c r="C375" s="247" t="s">
        <v>734</v>
      </c>
      <c r="D375" s="194">
        <v>50400</v>
      </c>
      <c r="E375" s="194">
        <v>0</v>
      </c>
      <c r="F375" s="45">
        <f t="shared" si="72"/>
        <v>0</v>
      </c>
    </row>
    <row r="376" spans="1:6" ht="12.75" customHeight="1" x14ac:dyDescent="0.2">
      <c r="A376" s="63">
        <v>4212</v>
      </c>
      <c r="B376" s="64" t="s">
        <v>640</v>
      </c>
      <c r="C376" s="247" t="s">
        <v>735</v>
      </c>
      <c r="D376" s="194">
        <v>329480.44</v>
      </c>
      <c r="E376" s="194">
        <v>307657.74</v>
      </c>
      <c r="F376" s="45">
        <f t="shared" si="72"/>
        <v>93.376632615884574</v>
      </c>
    </row>
    <row r="377" spans="1:6" ht="12.75" customHeight="1" x14ac:dyDescent="0.2">
      <c r="A377" s="63">
        <v>4213</v>
      </c>
      <c r="B377" s="64" t="s">
        <v>642</v>
      </c>
      <c r="C377" s="247" t="s">
        <v>736</v>
      </c>
      <c r="D377" s="194">
        <v>192755.7</v>
      </c>
      <c r="E377" s="194">
        <v>260174.77</v>
      </c>
      <c r="F377" s="45">
        <f t="shared" si="72"/>
        <v>134.97643390052795</v>
      </c>
    </row>
    <row r="378" spans="1:6" ht="12.75" customHeight="1" x14ac:dyDescent="0.2">
      <c r="A378" s="63">
        <v>4214</v>
      </c>
      <c r="B378" s="64" t="s">
        <v>644</v>
      </c>
      <c r="C378" s="247" t="s">
        <v>737</v>
      </c>
      <c r="D378" s="194">
        <v>185484.23</v>
      </c>
      <c r="E378" s="194">
        <v>19437.240000000002</v>
      </c>
      <c r="F378" s="45">
        <f t="shared" si="72"/>
        <v>10.479187368112102</v>
      </c>
    </row>
    <row r="379" spans="1:6" ht="12.75" customHeight="1" x14ac:dyDescent="0.2">
      <c r="A379" s="63">
        <v>422</v>
      </c>
      <c r="B379" s="64" t="s">
        <v>738</v>
      </c>
      <c r="C379" s="247" t="s">
        <v>739</v>
      </c>
      <c r="D379" s="60">
        <f t="shared" ref="D379:E379" si="92">SUM(D380:D387)</f>
        <v>62217.369999999995</v>
      </c>
      <c r="E379" s="60">
        <f t="shared" si="92"/>
        <v>27929.360000000001</v>
      </c>
      <c r="F379" s="45">
        <f t="shared" si="72"/>
        <v>44.88997204478428</v>
      </c>
    </row>
    <row r="380" spans="1:6" ht="12.75" customHeight="1" x14ac:dyDescent="0.2">
      <c r="A380" s="63">
        <v>4221</v>
      </c>
      <c r="B380" s="64" t="s">
        <v>648</v>
      </c>
      <c r="C380" s="247" t="s">
        <v>740</v>
      </c>
      <c r="D380" s="194">
        <v>15736.45</v>
      </c>
      <c r="E380" s="194">
        <v>14932.59</v>
      </c>
      <c r="F380" s="45">
        <f t="shared" si="72"/>
        <v>94.891732252191559</v>
      </c>
    </row>
    <row r="381" spans="1:6" ht="12.75" customHeight="1" x14ac:dyDescent="0.2">
      <c r="A381" s="63">
        <v>4222</v>
      </c>
      <c r="B381" s="64" t="s">
        <v>741</v>
      </c>
      <c r="C381" s="247" t="s">
        <v>742</v>
      </c>
      <c r="D381" s="194">
        <v>4518.75</v>
      </c>
      <c r="E381" s="194">
        <v>760.99</v>
      </c>
      <c r="F381" s="45">
        <f t="shared" si="72"/>
        <v>16.840719225449515</v>
      </c>
    </row>
    <row r="382" spans="1:6" ht="12.75" customHeight="1" x14ac:dyDescent="0.2">
      <c r="A382" s="63">
        <v>4223</v>
      </c>
      <c r="B382" s="64" t="s">
        <v>652</v>
      </c>
      <c r="C382" s="247" t="s">
        <v>743</v>
      </c>
      <c r="D382" s="194">
        <v>4405.96</v>
      </c>
      <c r="E382" s="194">
        <v>986.44</v>
      </c>
      <c r="F382" s="45">
        <f t="shared" si="72"/>
        <v>22.38876431016169</v>
      </c>
    </row>
    <row r="383" spans="1:6" ht="12.75" customHeight="1" x14ac:dyDescent="0.2">
      <c r="A383" s="63">
        <v>4224</v>
      </c>
      <c r="B383" s="64" t="s">
        <v>654</v>
      </c>
      <c r="C383" s="247" t="s">
        <v>744</v>
      </c>
      <c r="D383" s="194">
        <v>2238.75</v>
      </c>
      <c r="E383" s="194">
        <v>0</v>
      </c>
      <c r="F383" s="45">
        <f t="shared" si="72"/>
        <v>0</v>
      </c>
    </row>
    <row r="384" spans="1:6" ht="12.75" customHeight="1" x14ac:dyDescent="0.2">
      <c r="A384" s="70">
        <v>4225</v>
      </c>
      <c r="B384" s="65" t="s">
        <v>656</v>
      </c>
      <c r="C384" s="278" t="s">
        <v>745</v>
      </c>
      <c r="D384" s="192">
        <v>0</v>
      </c>
      <c r="E384" s="192">
        <v>221.88</v>
      </c>
      <c r="F384" s="71" t="str">
        <f t="shared" si="72"/>
        <v>-</v>
      </c>
    </row>
    <row r="385" spans="1:6" ht="12.75" customHeight="1" x14ac:dyDescent="0.2">
      <c r="A385" s="63">
        <v>4226</v>
      </c>
      <c r="B385" s="64" t="s">
        <v>658</v>
      </c>
      <c r="C385" s="247" t="s">
        <v>746</v>
      </c>
      <c r="D385" s="194">
        <v>1237.04</v>
      </c>
      <c r="E385" s="194">
        <v>0</v>
      </c>
      <c r="F385" s="45">
        <f t="shared" si="72"/>
        <v>0</v>
      </c>
    </row>
    <row r="386" spans="1:6" ht="12.75" customHeight="1" x14ac:dyDescent="0.2">
      <c r="A386" s="63">
        <v>4227</v>
      </c>
      <c r="B386" s="183" t="s">
        <v>660</v>
      </c>
      <c r="C386" s="247" t="s">
        <v>747</v>
      </c>
      <c r="D386" s="194">
        <v>34080.42</v>
      </c>
      <c r="E386" s="194">
        <v>11027.46</v>
      </c>
      <c r="F386" s="45">
        <f t="shared" si="72"/>
        <v>32.357171654574678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6800</v>
      </c>
      <c r="E401" s="60">
        <f t="shared" si="96"/>
        <v>15000</v>
      </c>
      <c r="F401" s="45">
        <f t="shared" si="72"/>
        <v>220.58823529411765</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6800</v>
      </c>
      <c r="E404" s="194">
        <v>15000</v>
      </c>
      <c r="F404" s="45">
        <f t="shared" si="72"/>
        <v>220.58823529411765</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820786.83</v>
      </c>
      <c r="E418" s="60">
        <f t="shared" si="102"/>
        <v>630943.95000000007</v>
      </c>
      <c r="F418" s="45">
        <f t="shared" si="72"/>
        <v>76.8706230337541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2348502.6999999997</v>
      </c>
      <c r="E422" s="60">
        <f>E6+E308</f>
        <v>2993596.4000000004</v>
      </c>
      <c r="F422" s="45">
        <f t="shared" si="72"/>
        <v>127.46829714098267</v>
      </c>
    </row>
    <row r="423" spans="1:6" ht="12.75" customHeight="1" x14ac:dyDescent="0.2">
      <c r="A423" s="63" t="s">
        <v>582</v>
      </c>
      <c r="B423" s="64" t="s">
        <v>805</v>
      </c>
      <c r="C423" s="247" t="s">
        <v>806</v>
      </c>
      <c r="D423" s="60">
        <f t="shared" ref="D423:E423" si="103">D299+D360</f>
        <v>2620830.2000000002</v>
      </c>
      <c r="E423" s="60">
        <f t="shared" si="103"/>
        <v>2719269.7800000003</v>
      </c>
      <c r="F423" s="45">
        <f t="shared" si="72"/>
        <v>103.75604569880186</v>
      </c>
    </row>
    <row r="424" spans="1:6" ht="12.75" customHeight="1" x14ac:dyDescent="0.2">
      <c r="A424" s="63" t="s">
        <v>582</v>
      </c>
      <c r="B424" s="64" t="s">
        <v>807</v>
      </c>
      <c r="C424" s="247" t="s">
        <v>808</v>
      </c>
      <c r="D424" s="60">
        <f t="shared" ref="D424:E424" si="104">IF(D422&gt;=D423,D422-D423,0)</f>
        <v>0</v>
      </c>
      <c r="E424" s="60">
        <f t="shared" si="104"/>
        <v>274326.62000000011</v>
      </c>
      <c r="F424" s="45" t="str">
        <f t="shared" si="72"/>
        <v>-</v>
      </c>
    </row>
    <row r="425" spans="1:6" ht="12.75" customHeight="1" x14ac:dyDescent="0.2">
      <c r="A425" s="63" t="s">
        <v>582</v>
      </c>
      <c r="B425" s="64" t="s">
        <v>809</v>
      </c>
      <c r="C425" s="247" t="s">
        <v>810</v>
      </c>
      <c r="D425" s="60">
        <f t="shared" ref="D425:E425" si="105">IF(D423&gt;=D422,D423-D422,0)</f>
        <v>272327.50000000047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1041687.96</v>
      </c>
      <c r="E426" s="60">
        <f t="shared" si="106"/>
        <v>769360.46</v>
      </c>
      <c r="F426" s="45">
        <f t="shared" si="72"/>
        <v>73.857094402819058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38196.370000000003</v>
      </c>
      <c r="E428" s="81">
        <f t="shared" si="108"/>
        <v>92227.66</v>
      </c>
      <c r="F428" s="61">
        <f t="shared" si="72"/>
        <v>241.45660962023351</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2348502.6999999997</v>
      </c>
      <c r="E643" s="60">
        <f>E422+E430</f>
        <v>2993596.4000000004</v>
      </c>
      <c r="F643" s="45">
        <f t="shared" si="109"/>
        <v>127.46829714098267</v>
      </c>
    </row>
    <row r="644" spans="1:6" ht="12.75" customHeight="1" x14ac:dyDescent="0.2">
      <c r="A644" s="63" t="s">
        <v>582</v>
      </c>
      <c r="B644" s="64" t="s">
        <v>1238</v>
      </c>
      <c r="C644" s="247" t="s">
        <v>1239</v>
      </c>
      <c r="D644" s="60">
        <f>D423+D535</f>
        <v>2620830.2000000002</v>
      </c>
      <c r="E644" s="60">
        <f>E423+E535</f>
        <v>2719269.7800000003</v>
      </c>
      <c r="F644" s="45">
        <f t="shared" si="109"/>
        <v>103.75604569880186</v>
      </c>
    </row>
    <row r="645" spans="1:6" ht="12.75" customHeight="1" x14ac:dyDescent="0.2">
      <c r="A645" s="63" t="s">
        <v>582</v>
      </c>
      <c r="B645" s="64" t="s">
        <v>1240</v>
      </c>
      <c r="C645" s="247" t="s">
        <v>1241</v>
      </c>
      <c r="D645" s="60">
        <f t="shared" ref="D645:E645" si="163">IF(D643&gt;=D644,D643-D644,0)</f>
        <v>0</v>
      </c>
      <c r="E645" s="60">
        <f t="shared" si="163"/>
        <v>274326.62000000011</v>
      </c>
      <c r="F645" s="45" t="str">
        <f t="shared" si="109"/>
        <v>-</v>
      </c>
    </row>
    <row r="646" spans="1:6" ht="12.75" customHeight="1" x14ac:dyDescent="0.2">
      <c r="A646" s="63" t="s">
        <v>582</v>
      </c>
      <c r="B646" s="64" t="s">
        <v>1242</v>
      </c>
      <c r="C646" s="247" t="s">
        <v>1243</v>
      </c>
      <c r="D646" s="60">
        <f t="shared" ref="D646:E646" si="164">IF(D644&gt;=D643,D644-D643,0)</f>
        <v>272327.50000000047</v>
      </c>
      <c r="E646" s="60">
        <f t="shared" si="164"/>
        <v>0</v>
      </c>
      <c r="F646" s="45">
        <f t="shared" si="109"/>
        <v>0</v>
      </c>
    </row>
    <row r="647" spans="1:6" ht="24" x14ac:dyDescent="0.2">
      <c r="A647" s="251" t="s">
        <v>1244</v>
      </c>
      <c r="B647" s="64" t="s">
        <v>1245</v>
      </c>
      <c r="C647" s="252" t="s">
        <v>1244</v>
      </c>
      <c r="D647" s="60">
        <f>IF(D426-D427+D641-D642&gt;=0,D426-D427+D641-D642,0)</f>
        <v>1041687.96</v>
      </c>
      <c r="E647" s="60">
        <f>IF(E426-E427+E641-E642&gt;=0,E426-E427+E641-E642,0)</f>
        <v>769360.46</v>
      </c>
      <c r="F647" s="45">
        <f t="shared" si="109"/>
        <v>73.857094402819058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769360.4599999995</v>
      </c>
      <c r="E649" s="60">
        <f t="shared" si="165"/>
        <v>1043687.0800000001</v>
      </c>
      <c r="F649" s="45">
        <f t="shared" si="109"/>
        <v>135.65644899401261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1004471.28</v>
      </c>
      <c r="E653" s="194">
        <v>805364.5</v>
      </c>
      <c r="F653" s="45">
        <f t="shared" ref="F653:F740" si="167">IF(D653&lt;&gt;0,IF(E653/D653&gt;=100,"&gt;&gt;100",E653/D653*100),"-")</f>
        <v>80.177951927107358</v>
      </c>
    </row>
    <row r="654" spans="1:6" ht="12.75" customHeight="1" x14ac:dyDescent="0.2">
      <c r="A654" s="63" t="s">
        <v>1257</v>
      </c>
      <c r="B654" s="64" t="s">
        <v>1258</v>
      </c>
      <c r="C654" s="247" t="s">
        <v>1257</v>
      </c>
      <c r="D654" s="194">
        <v>2855526.95</v>
      </c>
      <c r="E654" s="194">
        <v>343474186.11000001</v>
      </c>
      <c r="F654" s="45" t="str">
        <f t="shared" si="167"/>
        <v>&gt;&gt;100</v>
      </c>
    </row>
    <row r="655" spans="1:6" ht="12.75" customHeight="1" x14ac:dyDescent="0.2">
      <c r="A655" s="63" t="s">
        <v>1259</v>
      </c>
      <c r="B655" s="64" t="s">
        <v>1260</v>
      </c>
      <c r="C655" s="247" t="s">
        <v>1259</v>
      </c>
      <c r="D655" s="194">
        <v>3054633.73</v>
      </c>
      <c r="E655" s="194">
        <v>344129921.16000003</v>
      </c>
      <c r="F655" s="45" t="str">
        <f t="shared" si="167"/>
        <v>&gt;&gt;100</v>
      </c>
    </row>
    <row r="656" spans="1:6" ht="24" x14ac:dyDescent="0.2">
      <c r="A656" s="63">
        <v>11</v>
      </c>
      <c r="B656" s="64" t="s">
        <v>1261</v>
      </c>
      <c r="C656" s="247" t="s">
        <v>1262</v>
      </c>
      <c r="D656" s="60">
        <f t="shared" ref="D656:E656" si="168">+D653+D654-D655</f>
        <v>805364.50000000047</v>
      </c>
      <c r="E656" s="60">
        <f t="shared" si="168"/>
        <v>149629.44999998808</v>
      </c>
      <c r="F656" s="45">
        <f t="shared" si="167"/>
        <v>18.579096794058838</v>
      </c>
    </row>
    <row r="657" spans="1:6" ht="24" x14ac:dyDescent="0.2">
      <c r="A657" s="63" t="s">
        <v>582</v>
      </c>
      <c r="B657" s="64" t="s">
        <v>1263</v>
      </c>
      <c r="C657" s="247" t="s">
        <v>1264</v>
      </c>
      <c r="D657" s="253">
        <v>12</v>
      </c>
      <c r="E657" s="253">
        <v>9</v>
      </c>
      <c r="F657" s="45">
        <f t="shared" si="167"/>
        <v>75</v>
      </c>
    </row>
    <row r="658" spans="1:6" ht="24" x14ac:dyDescent="0.2">
      <c r="A658" s="63" t="s">
        <v>582</v>
      </c>
      <c r="B658" s="64" t="s">
        <v>1265</v>
      </c>
      <c r="C658" s="247" t="s">
        <v>1266</v>
      </c>
      <c r="D658" s="253">
        <v>18</v>
      </c>
      <c r="E658" s="253">
        <v>21</v>
      </c>
      <c r="F658" s="45">
        <f t="shared" si="167"/>
        <v>116.66666666666667</v>
      </c>
    </row>
    <row r="659" spans="1:6" ht="12.75" customHeight="1" x14ac:dyDescent="0.2">
      <c r="A659" s="63" t="s">
        <v>582</v>
      </c>
      <c r="B659" s="64" t="s">
        <v>1267</v>
      </c>
      <c r="C659" s="247" t="s">
        <v>1268</v>
      </c>
      <c r="D659" s="253">
        <v>9</v>
      </c>
      <c r="E659" s="253">
        <v>6</v>
      </c>
      <c r="F659" s="45">
        <f t="shared" si="167"/>
        <v>66.666666666666657</v>
      </c>
    </row>
    <row r="660" spans="1:6" ht="12.75" customHeight="1" x14ac:dyDescent="0.2">
      <c r="A660" s="63" t="s">
        <v>582</v>
      </c>
      <c r="B660" s="64" t="s">
        <v>1269</v>
      </c>
      <c r="C660" s="247" t="s">
        <v>1270</v>
      </c>
      <c r="D660" s="253">
        <v>15</v>
      </c>
      <c r="E660" s="253">
        <v>18</v>
      </c>
      <c r="F660" s="45">
        <f t="shared" si="167"/>
        <v>120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350.24</v>
      </c>
      <c r="E662" s="192">
        <v>478.19</v>
      </c>
      <c r="F662" s="71">
        <f t="shared" si="167"/>
        <v>136.53209227957973</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v>27095.119999999999</v>
      </c>
      <c r="E664" s="192">
        <v>20176.169999999998</v>
      </c>
      <c r="F664" s="71">
        <f t="shared" si="167"/>
        <v>74.464220863387936</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87.01</v>
      </c>
      <c r="E667" s="192">
        <v>0</v>
      </c>
      <c r="F667" s="71">
        <f t="shared" si="167"/>
        <v>0</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917630.24</v>
      </c>
      <c r="E669" s="194">
        <v>170177.01</v>
      </c>
      <c r="F669" s="45">
        <f t="shared" si="167"/>
        <v>18.545270478444564</v>
      </c>
    </row>
    <row r="670" spans="1:6" ht="12.75" customHeight="1" x14ac:dyDescent="0.2">
      <c r="A670" s="63">
        <v>63312</v>
      </c>
      <c r="B670" s="64" t="s">
        <v>1290</v>
      </c>
      <c r="C670" s="247" t="s">
        <v>1291</v>
      </c>
      <c r="D670" s="194">
        <v>23474.48</v>
      </c>
      <c r="E670" s="194">
        <v>17840.990000000002</v>
      </c>
      <c r="F670" s="45">
        <f t="shared" si="167"/>
        <v>76.001640930917318</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v>258957.01</v>
      </c>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2203.1999999999998</v>
      </c>
      <c r="E683" s="192">
        <v>2382.4</v>
      </c>
      <c r="F683" s="71">
        <f t="shared" si="167"/>
        <v>108.13362381989835</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162453</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18764.87</v>
      </c>
      <c r="E711" s="192">
        <v>10641.79</v>
      </c>
      <c r="F711" s="71">
        <f t="shared" si="167"/>
        <v>56.71123754121399</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21.88</v>
      </c>
      <c r="E722" s="192">
        <v>21.87</v>
      </c>
      <c r="F722" s="71">
        <f t="shared" si="167"/>
        <v>99.954296160877519</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104947.38</v>
      </c>
      <c r="E724" s="192">
        <v>109700.8</v>
      </c>
      <c r="F724" s="71">
        <f t="shared" si="167"/>
        <v>104.52933651130689</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7695.01</v>
      </c>
      <c r="F732" s="71" t="str">
        <f t="shared" si="167"/>
        <v>-</v>
      </c>
    </row>
    <row r="733" spans="1:6" ht="12.75" customHeight="1" x14ac:dyDescent="0.2">
      <c r="A733" s="70">
        <v>31215</v>
      </c>
      <c r="B733" s="65" t="s">
        <v>1396</v>
      </c>
      <c r="C733" s="278" t="s">
        <v>1397</v>
      </c>
      <c r="D733" s="192">
        <v>1120</v>
      </c>
      <c r="E733" s="192">
        <v>0</v>
      </c>
      <c r="F733" s="71">
        <f t="shared" si="167"/>
        <v>0</v>
      </c>
    </row>
    <row r="734" spans="1:6" ht="12.75" customHeight="1" x14ac:dyDescent="0.2">
      <c r="A734" s="70">
        <v>32121</v>
      </c>
      <c r="B734" s="65" t="s">
        <v>1398</v>
      </c>
      <c r="C734" s="278" t="s">
        <v>1399</v>
      </c>
      <c r="D734" s="192">
        <v>20535.82</v>
      </c>
      <c r="E734" s="192">
        <v>22658.16</v>
      </c>
      <c r="F734" s="71">
        <f t="shared" si="167"/>
        <v>110.33481984162307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670.66</v>
      </c>
      <c r="E736" s="194">
        <v>2269.12</v>
      </c>
      <c r="F736" s="45">
        <f t="shared" si="167"/>
        <v>338.34133540094831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2775</v>
      </c>
      <c r="E739" s="192">
        <v>0</v>
      </c>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18586.09</v>
      </c>
      <c r="E741" s="192">
        <v>17465.86</v>
      </c>
      <c r="F741" s="71">
        <f t="shared" ref="F741:F1006" si="169">IF(D741&lt;&gt;0,IF(E741/D741&gt;=100,"&gt;&gt;100",E741/D741*100),"-")</f>
        <v>93.972750589284786</v>
      </c>
    </row>
    <row r="742" spans="1:6" ht="12.75" customHeight="1" x14ac:dyDescent="0.2">
      <c r="A742" s="70" t="s">
        <v>1414</v>
      </c>
      <c r="B742" s="65" t="s">
        <v>1415</v>
      </c>
      <c r="C742" s="278" t="s">
        <v>1414</v>
      </c>
      <c r="D742" s="192">
        <v>432</v>
      </c>
      <c r="E742" s="192">
        <v>488</v>
      </c>
      <c r="F742" s="71">
        <f t="shared" si="169"/>
        <v>112.96296296296295</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0</v>
      </c>
      <c r="E744" s="192">
        <v>776</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23630</v>
      </c>
      <c r="E777" s="192">
        <v>0</v>
      </c>
      <c r="F777" s="71">
        <f t="shared" si="169"/>
        <v>0</v>
      </c>
    </row>
    <row r="778" spans="1:6" ht="12.75" customHeight="1" x14ac:dyDescent="0.2">
      <c r="A778" s="70">
        <v>35232</v>
      </c>
      <c r="B778" s="65" t="s">
        <v>1486</v>
      </c>
      <c r="C778" s="278" t="s">
        <v>1487</v>
      </c>
      <c r="D778" s="192">
        <v>2250</v>
      </c>
      <c r="E778" s="192">
        <v>7100</v>
      </c>
      <c r="F778" s="71">
        <f t="shared" si="169"/>
        <v>315.55555555555554</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v>12366.18</v>
      </c>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76663.649999999994</v>
      </c>
      <c r="E843" s="194">
        <v>112714.7</v>
      </c>
      <c r="F843" s="45">
        <f t="shared" si="169"/>
        <v>147.02495902556169</v>
      </c>
    </row>
    <row r="844" spans="1:6" ht="12.75" customHeight="1" x14ac:dyDescent="0.2">
      <c r="A844" s="63" t="s">
        <v>1617</v>
      </c>
      <c r="B844" s="64" t="s">
        <v>1618</v>
      </c>
      <c r="C844" s="247" t="s">
        <v>1617</v>
      </c>
      <c r="D844" s="194">
        <v>300</v>
      </c>
      <c r="E844" s="194">
        <v>321.60000000000002</v>
      </c>
      <c r="F844" s="45">
        <f t="shared" si="169"/>
        <v>107.2</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4800</v>
      </c>
      <c r="E848" s="194">
        <v>20400</v>
      </c>
      <c r="F848" s="45">
        <f t="shared" si="169"/>
        <v>425</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24300</v>
      </c>
      <c r="E850" s="194">
        <v>27000</v>
      </c>
      <c r="F850" s="45">
        <f t="shared" si="169"/>
        <v>111.11111111111111</v>
      </c>
    </row>
    <row r="851" spans="1:6" ht="12.75" customHeight="1" x14ac:dyDescent="0.2">
      <c r="A851" s="63">
        <v>37221</v>
      </c>
      <c r="B851" s="64" t="s">
        <v>1631</v>
      </c>
      <c r="C851" s="247" t="s">
        <v>1632</v>
      </c>
      <c r="D851" s="194">
        <v>14904.17</v>
      </c>
      <c r="E851" s="194">
        <v>15935.77</v>
      </c>
      <c r="F851" s="45">
        <f t="shared" si="169"/>
        <v>106.9215528271618</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37000</v>
      </c>
      <c r="E853" s="194">
        <v>37500</v>
      </c>
      <c r="F853" s="45">
        <f t="shared" si="169"/>
        <v>101.35135135135135</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3513.27</v>
      </c>
      <c r="E855" s="194">
        <v>3648.87</v>
      </c>
      <c r="F855" s="45">
        <f t="shared" si="169"/>
        <v>103.85965211896608</v>
      </c>
    </row>
    <row r="856" spans="1:6" ht="12.75" customHeight="1" x14ac:dyDescent="0.2">
      <c r="A856" s="63">
        <v>38117</v>
      </c>
      <c r="B856" s="64" t="s">
        <v>1640</v>
      </c>
      <c r="C856" s="247" t="s">
        <v>1641</v>
      </c>
      <c r="D856" s="194">
        <v>5000</v>
      </c>
      <c r="E856" s="194">
        <v>0</v>
      </c>
      <c r="F856" s="45">
        <f t="shared" si="169"/>
        <v>0</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zoomScaleNormal="100" workbookViewId="0">
      <selection activeCell="E51" sqref="E5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6368982.3299999991</v>
      </c>
      <c r="E6" s="180">
        <f t="shared" si="0"/>
        <v>7442546.2700000005</v>
      </c>
      <c r="F6" s="181">
        <f t="shared" ref="F6:F298" si="1">IF(D6&gt;0,IF(E6/D6&gt;=100,"&gt;&gt;100",E6/D6*100),"-")</f>
        <v>116.85612998081596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5332256.3099999996</v>
      </c>
      <c r="E7" s="79">
        <f t="shared" si="2"/>
        <v>6975888.3300000001</v>
      </c>
      <c r="F7" s="71">
        <f t="shared" si="1"/>
        <v>130.8243250970057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1417913.04</v>
      </c>
      <c r="E8" s="79">
        <f>E9+E10-E11</f>
        <v>1316290.3699999999</v>
      </c>
      <c r="F8" s="71">
        <f t="shared" si="1"/>
        <v>92.832940587103977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1417913.04</v>
      </c>
      <c r="E9" s="192">
        <v>1265388.43</v>
      </c>
      <c r="F9" s="71">
        <f t="shared" si="1"/>
        <v>89.243020855496184</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50901.94</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3914343.2699999996</v>
      </c>
      <c r="E12" s="79">
        <f t="shared" si="3"/>
        <v>4685111.87</v>
      </c>
      <c r="F12" s="71">
        <f t="shared" si="1"/>
        <v>119.69087907816527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3732640.75</v>
      </c>
      <c r="E13" s="79">
        <f t="shared" si="4"/>
        <v>4455342.6500000004</v>
      </c>
      <c r="F13" s="71">
        <f t="shared" si="1"/>
        <v>119.36167845780498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74020.89</v>
      </c>
      <c r="E14" s="192">
        <v>72761.649999999994</v>
      </c>
      <c r="F14" s="71">
        <f t="shared" si="1"/>
        <v>98.29880456719718</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3308837.19</v>
      </c>
      <c r="E15" s="192">
        <v>2598701.3199999998</v>
      </c>
      <c r="F15" s="71">
        <f t="shared" si="1"/>
        <v>78.538204534626857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169949.45</v>
      </c>
      <c r="E16" s="192">
        <v>400471.28</v>
      </c>
      <c r="F16" s="71">
        <f t="shared" si="1"/>
        <v>235.64140984275031</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339764.3</v>
      </c>
      <c r="E17" s="192">
        <v>1666899.88</v>
      </c>
      <c r="F17" s="71">
        <f t="shared" si="1"/>
        <v>490.60477513382068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159931.07999999999</v>
      </c>
      <c r="E18" s="192">
        <v>283491.48</v>
      </c>
      <c r="F18" s="71">
        <f t="shared" si="1"/>
        <v>177.25852911141476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155387.48000000001</v>
      </c>
      <c r="E19" s="79">
        <f t="shared" si="5"/>
        <v>169496.64000000004</v>
      </c>
      <c r="F19" s="71">
        <f t="shared" si="1"/>
        <v>109.07998507987904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88227.54</v>
      </c>
      <c r="E20" s="192">
        <v>107497.4</v>
      </c>
      <c r="F20" s="71">
        <f t="shared" si="1"/>
        <v>121.84109406201284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7692.71</v>
      </c>
      <c r="E21" s="192">
        <v>7483.74</v>
      </c>
      <c r="F21" s="71">
        <f t="shared" si="1"/>
        <v>97.283532071272674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16456.349999999999</v>
      </c>
      <c r="E22" s="192">
        <v>13351.08</v>
      </c>
      <c r="F22" s="71">
        <f t="shared" si="1"/>
        <v>81.130262786097774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6707.2</v>
      </c>
      <c r="E23" s="192">
        <v>550</v>
      </c>
      <c r="F23" s="71">
        <f t="shared" si="1"/>
        <v>8.2001431297709928</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1920.48</v>
      </c>
      <c r="E24" s="192">
        <v>6760.17</v>
      </c>
      <c r="F24" s="71">
        <f t="shared" si="1"/>
        <v>352.00418645338669</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31585.29</v>
      </c>
      <c r="E25" s="192">
        <v>27915.75</v>
      </c>
      <c r="F25" s="71">
        <f t="shared" si="1"/>
        <v>88.382123450504963</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154368.69</v>
      </c>
      <c r="E26" s="192">
        <v>158424.03</v>
      </c>
      <c r="F26" s="71">
        <f t="shared" si="1"/>
        <v>102.62704826995682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151570.78</v>
      </c>
      <c r="E28" s="192">
        <v>152485.53</v>
      </c>
      <c r="F28" s="71">
        <f t="shared" si="1"/>
        <v>100.60351342125442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26163.780000000002</v>
      </c>
      <c r="E29" s="79">
        <f t="shared" si="6"/>
        <v>45272.579999999994</v>
      </c>
      <c r="F29" s="71">
        <f t="shared" si="1"/>
        <v>173.03531829116432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51509.22</v>
      </c>
      <c r="E30" s="192">
        <v>82298.87</v>
      </c>
      <c r="F30" s="71">
        <f t="shared" si="1"/>
        <v>159.77502668454306</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25345.439999999999</v>
      </c>
      <c r="E34" s="192">
        <v>37026.29</v>
      </c>
      <c r="F34" s="71">
        <f t="shared" si="1"/>
        <v>146.08659388039823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151.26</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345.76</v>
      </c>
      <c r="E39" s="192">
        <v>0</v>
      </c>
      <c r="F39" s="71">
        <f t="shared" si="1"/>
        <v>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194.5</v>
      </c>
      <c r="E40" s="192">
        <v>0</v>
      </c>
      <c r="F40" s="71">
        <f t="shared" si="1"/>
        <v>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15000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15000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55193.93</v>
      </c>
      <c r="E54" s="192">
        <v>99610.1</v>
      </c>
      <c r="F54" s="71">
        <f t="shared" si="1"/>
        <v>180.47292519304207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55193.93</v>
      </c>
      <c r="E55" s="192">
        <v>99610.1</v>
      </c>
      <c r="F55" s="71">
        <f t="shared" si="1"/>
        <v>180.47292519304207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974486.09</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974486.09</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1036726.0199999999</v>
      </c>
      <c r="E69" s="79">
        <f>E70+E82+E88+E119+E135+E147+E165+E171</f>
        <v>466657.94</v>
      </c>
      <c r="F69" s="71">
        <f t="shared" si="1"/>
        <v>45.012658214173115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805364.5</v>
      </c>
      <c r="E70" s="79">
        <f t="shared" si="12"/>
        <v>149629.45000000001</v>
      </c>
      <c r="F70" s="71">
        <f t="shared" si="1"/>
        <v>18.57909679406033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804643.15</v>
      </c>
      <c r="E71" s="79">
        <f t="shared" si="13"/>
        <v>148974.89000000001</v>
      </c>
      <c r="F71" s="71">
        <f t="shared" si="1"/>
        <v>18.514404801681341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804643.15</v>
      </c>
      <c r="E73" s="192">
        <v>148974.89000000001</v>
      </c>
      <c r="F73" s="71">
        <f t="shared" si="1"/>
        <v>18.514404801681341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721.35</v>
      </c>
      <c r="E80" s="192">
        <v>654.55999999999995</v>
      </c>
      <c r="F80" s="71">
        <f t="shared" si="1"/>
        <v>90.740971789006707</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965.04</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965.04</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212024.69</v>
      </c>
      <c r="E135" s="79">
        <f t="shared" si="21"/>
        <v>223835.79</v>
      </c>
      <c r="F135" s="71">
        <f t="shared" si="1"/>
        <v>105.5706248173267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212024.69</v>
      </c>
      <c r="E136" s="79">
        <f t="shared" si="22"/>
        <v>223835.79</v>
      </c>
      <c r="F136" s="71">
        <f t="shared" si="1"/>
        <v>105.5706248173267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212024.69</v>
      </c>
      <c r="E140" s="192">
        <v>223835.79</v>
      </c>
      <c r="F140" s="71">
        <f t="shared" si="1"/>
        <v>105.5706248173267</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19336.829999999987</v>
      </c>
      <c r="E147" s="79">
        <f t="shared" si="24"/>
        <v>92227.659999999989</v>
      </c>
      <c r="F147" s="71">
        <f t="shared" si="1"/>
        <v>476.95335791854222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25583.85</v>
      </c>
      <c r="E148" s="192">
        <v>26578.17</v>
      </c>
      <c r="F148" s="71">
        <f t="shared" si="1"/>
        <v>103.88651434401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8386.2000000000007</v>
      </c>
      <c r="E159" s="192">
        <v>9087.9599999999991</v>
      </c>
      <c r="F159" s="71">
        <f t="shared" si="1"/>
        <v>108.3680331973957</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60213.59</v>
      </c>
      <c r="E160" s="192">
        <v>50776.9</v>
      </c>
      <c r="F160" s="71">
        <f t="shared" si="1"/>
        <v>84.327973136961276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5384.63</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400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74846.81</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6368982.3300000001</v>
      </c>
      <c r="E176" s="79">
        <f>E177+E251</f>
        <v>7442546.2700000005</v>
      </c>
      <c r="F176" s="71">
        <f t="shared" si="1"/>
        <v>116.85612998081596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142090.37999999998</v>
      </c>
      <c r="E177" s="79">
        <f>E178+E197+E203+E219+E247+E248</f>
        <v>128333.98999999999</v>
      </c>
      <c r="F177" s="71">
        <f t="shared" si="1"/>
        <v>90.318563438284855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124294.82999999999</v>
      </c>
      <c r="E178" s="79">
        <f>SUM(E179:E181)+E185+E186+SUM(E194:E196)</f>
        <v>115380.59</v>
      </c>
      <c r="F178" s="71">
        <f t="shared" si="1"/>
        <v>92.828149006680334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29496.01</v>
      </c>
      <c r="E179" s="192">
        <v>41090.339999999997</v>
      </c>
      <c r="F179" s="71">
        <f t="shared" si="1"/>
        <v>139.30813015048474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67803.399999999994</v>
      </c>
      <c r="E180" s="192">
        <v>64059.99</v>
      </c>
      <c r="F180" s="71">
        <f t="shared" si="1"/>
        <v>94.479023175828942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9.86</v>
      </c>
      <c r="E181" s="79">
        <f t="shared" si="28"/>
        <v>20.21</v>
      </c>
      <c r="F181" s="71">
        <f t="shared" si="1"/>
        <v>204.96957403651118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9.86</v>
      </c>
      <c r="E184" s="192">
        <v>20.21</v>
      </c>
      <c r="F184" s="71">
        <f t="shared" si="1"/>
        <v>204.96957403651118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120</v>
      </c>
      <c r="E185" s="192">
        <v>240</v>
      </c>
      <c r="F185" s="71">
        <f t="shared" si="1"/>
        <v>200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4197.4399999999996</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4197.4399999999996</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25212.66</v>
      </c>
      <c r="E194" s="192">
        <v>5620.61</v>
      </c>
      <c r="F194" s="71">
        <f t="shared" si="1"/>
        <v>22.292808454165485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152</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1652.9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17795.55</v>
      </c>
      <c r="E197" s="79">
        <f>SUM(E198:E202)</f>
        <v>12953.400000000001</v>
      </c>
      <c r="F197" s="71">
        <f t="shared" si="1"/>
        <v>72.79010763926938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8791.19</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17795.55</v>
      </c>
      <c r="E199" s="192">
        <v>4162.21</v>
      </c>
      <c r="F199" s="71">
        <f t="shared" ref="F199:F202" si="30">IF(D199&gt;0,IF(E199/D199&gt;=100,"&gt;&gt;100",E199/D199*100),"-")</f>
        <v>23.389049509568405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6226891.9500000002</v>
      </c>
      <c r="E251" s="79">
        <f>+E252+E255-E264+E274+E291</f>
        <v>7314212.2800000003</v>
      </c>
      <c r="F251" s="71">
        <f t="shared" si="1"/>
        <v>117.46168616270916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5419335.1200000001</v>
      </c>
      <c r="E252" s="79">
        <f>E253-E254</f>
        <v>6178297.54</v>
      </c>
      <c r="F252" s="71">
        <f t="shared" si="1"/>
        <v>114.00471465953557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5561425.5</v>
      </c>
      <c r="E253" s="192">
        <v>6178297.54</v>
      </c>
      <c r="F253" s="71">
        <f t="shared" si="1"/>
        <v>111.09197704797089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142090.38</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769360.46</v>
      </c>
      <c r="E255" s="79">
        <f>E256-E260</f>
        <v>1043687.08</v>
      </c>
      <c r="F255" s="71">
        <f t="shared" si="1"/>
        <v>135.65644899401249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769360.46</v>
      </c>
      <c r="E256" s="79">
        <f>SUM(E257:E259)</f>
        <v>1043687.08</v>
      </c>
      <c r="F256" s="71">
        <f t="shared" si="1"/>
        <v>135.65644899401249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769360.46</v>
      </c>
      <c r="E257" s="192">
        <v>1043687.08</v>
      </c>
      <c r="F257" s="71">
        <f t="shared" si="1"/>
        <v>135.65644899401249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38196.370000000003</v>
      </c>
      <c r="E274" s="79">
        <f>SUM(E275:E277)+SUM(E286:E290)</f>
        <v>92227.659999999989</v>
      </c>
      <c r="F274" s="71">
        <f t="shared" si="1"/>
        <v>241.45660962023351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26578.17</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9087.9599999999991</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38196.370000000003</v>
      </c>
      <c r="E287" s="192">
        <v>50776.9</v>
      </c>
      <c r="F287" s="71">
        <f t="shared" si="39"/>
        <v>132.9364544327118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5384.63</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400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1070446.1000000001</v>
      </c>
      <c r="E297" s="79">
        <f t="shared" si="42"/>
        <v>773479.41</v>
      </c>
      <c r="F297" s="71">
        <f t="shared" si="1"/>
        <v>72.257669956478892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1070446.1000000001</v>
      </c>
      <c r="E298" s="193">
        <v>773479.41</v>
      </c>
      <c r="F298" s="75">
        <f t="shared" si="1"/>
        <v>72.257669956478892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94133.04</v>
      </c>
      <c r="E302" s="192">
        <v>92067.39</v>
      </c>
      <c r="F302" s="71">
        <f t="shared" si="43"/>
        <v>97.805605768176619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50.6</v>
      </c>
      <c r="E303" s="192">
        <v>160.27000000000001</v>
      </c>
      <c r="F303" s="71">
        <f t="shared" si="43"/>
        <v>316.73913043478262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965.04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68857.009999999995</v>
      </c>
      <c r="E336" s="192">
        <v>47774.37</v>
      </c>
      <c r="F336" s="71">
        <f t="shared" si="43"/>
        <v>69.381999015060345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55437.82</v>
      </c>
      <c r="E337" s="192">
        <v>67606.22</v>
      </c>
      <c r="F337" s="71">
        <f t="shared" si="43"/>
        <v>121.94963654775748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17795.55</v>
      </c>
      <c r="E338" s="192">
        <v>12953.4</v>
      </c>
      <c r="F338" s="71">
        <f t="shared" si="43"/>
        <v>72.790107639269365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1070446.1000000001</v>
      </c>
      <c r="E397" s="284">
        <v>773479.41</v>
      </c>
      <c r="F397" s="289">
        <f t="shared" si="44"/>
        <v>72.257669956478892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37" sqref="E13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392969.97000000003</v>
      </c>
      <c r="E5" s="58">
        <f t="shared" si="0"/>
        <v>521929.63999999996</v>
      </c>
      <c r="F5" s="59">
        <f t="shared" ref="F5:F141" si="1">IF(D5&gt;0,IF(E5/D5&gt;=100,"&gt;&gt;100",E5/D5*100),"-")</f>
        <v>132.8166729890327</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223454.34000000003</v>
      </c>
      <c r="E6" s="60">
        <f t="shared" si="2"/>
        <v>338906.56</v>
      </c>
      <c r="F6" s="45">
        <f t="shared" si="1"/>
        <v>151.66702960434779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17989.830000000002</v>
      </c>
      <c r="E7" s="194">
        <v>15278.82</v>
      </c>
      <c r="F7" s="45">
        <f t="shared" si="1"/>
        <v>84.93031896354772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205464.51</v>
      </c>
      <c r="E8" s="194">
        <v>323627.74</v>
      </c>
      <c r="F8" s="45">
        <f t="shared" si="1"/>
        <v>157.51028729973854</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105724.61</v>
      </c>
      <c r="E13" s="60">
        <f t="shared" si="4"/>
        <v>110265.65</v>
      </c>
      <c r="F13" s="45">
        <f t="shared" si="1"/>
        <v>104.295158903873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30863.5</v>
      </c>
      <c r="E14" s="194">
        <v>40976.629999999997</v>
      </c>
      <c r="F14" s="45">
        <f t="shared" si="1"/>
        <v>132.76728174056734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74861.11</v>
      </c>
      <c r="E16" s="194">
        <v>69289.02</v>
      </c>
      <c r="F16" s="45">
        <f t="shared" si="1"/>
        <v>92.556762783773848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63791.02</v>
      </c>
      <c r="E19" s="194">
        <v>72757.429999999993</v>
      </c>
      <c r="F19" s="45">
        <f t="shared" si="1"/>
        <v>114.05591257202032</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1500</v>
      </c>
      <c r="E22" s="60">
        <f t="shared" si="5"/>
        <v>3000</v>
      </c>
      <c r="F22" s="45">
        <f t="shared" si="1"/>
        <v>200</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1500</v>
      </c>
      <c r="E24" s="194">
        <v>3000</v>
      </c>
      <c r="F24" s="45">
        <f t="shared" si="1"/>
        <v>200</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63140.34</v>
      </c>
      <c r="E28" s="60">
        <f t="shared" si="6"/>
        <v>58000</v>
      </c>
      <c r="F28" s="45">
        <f t="shared" si="1"/>
        <v>91.858865505000452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63140.34</v>
      </c>
      <c r="E30" s="194">
        <v>58000</v>
      </c>
      <c r="F30" s="45">
        <f t="shared" si="1"/>
        <v>91.858865505000452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1142045.8999999999</v>
      </c>
      <c r="E35" s="60">
        <f t="shared" si="7"/>
        <v>918137.04999999993</v>
      </c>
      <c r="F35" s="45">
        <f t="shared" si="1"/>
        <v>80.394058592566196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84797.73</v>
      </c>
      <c r="E36" s="60">
        <f t="shared" si="8"/>
        <v>90766.59</v>
      </c>
      <c r="F36" s="45">
        <f t="shared" si="1"/>
        <v>107.038938424413</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84797.73</v>
      </c>
      <c r="E38" s="194">
        <v>90766.59</v>
      </c>
      <c r="F38" s="45">
        <f t="shared" si="1"/>
        <v>107.038938424413</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23630</v>
      </c>
      <c r="E39" s="60">
        <f t="shared" si="9"/>
        <v>25600</v>
      </c>
      <c r="F39" s="45">
        <f t="shared" si="1"/>
        <v>108.33685992382564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23630</v>
      </c>
      <c r="E40" s="194">
        <v>25600</v>
      </c>
      <c r="F40" s="45">
        <f t="shared" si="1"/>
        <v>108.33685992382564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34334.82</v>
      </c>
      <c r="E43" s="60">
        <f t="shared" si="10"/>
        <v>35098.639999999999</v>
      </c>
      <c r="F43" s="45">
        <f t="shared" si="1"/>
        <v>102.22462211830438</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16288.17</v>
      </c>
      <c r="E45" s="194">
        <v>16118.48</v>
      </c>
      <c r="F45" s="45">
        <f t="shared" si="1"/>
        <v>98.958200951979265</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8650.43</v>
      </c>
      <c r="E47" s="194">
        <v>8739.1</v>
      </c>
      <c r="F47" s="45">
        <f t="shared" si="1"/>
        <v>101.02503574966795</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9396.2199999999993</v>
      </c>
      <c r="E48" s="194">
        <v>10241.06</v>
      </c>
      <c r="F48" s="45">
        <f t="shared" si="1"/>
        <v>108.99127521492686</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771672.01</v>
      </c>
      <c r="E50" s="60">
        <f t="shared" si="11"/>
        <v>485663.44999999995</v>
      </c>
      <c r="F50" s="45">
        <f t="shared" si="1"/>
        <v>62.936512366180018</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301448.34999999998</v>
      </c>
      <c r="E52" s="194">
        <v>180168.21</v>
      </c>
      <c r="F52" s="45">
        <f t="shared" si="1"/>
        <v>59.767522363283796</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470223.66</v>
      </c>
      <c r="E53" s="194">
        <v>305495.24</v>
      </c>
      <c r="F53" s="45">
        <f t="shared" si="1"/>
        <v>64.968070726173153</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192755.7</v>
      </c>
      <c r="E54" s="60">
        <f t="shared" si="12"/>
        <v>235418.28</v>
      </c>
      <c r="F54" s="45">
        <f t="shared" si="1"/>
        <v>122.13297972511319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192755.7</v>
      </c>
      <c r="E55" s="194">
        <v>235418.28</v>
      </c>
      <c r="F55" s="45">
        <f t="shared" si="1"/>
        <v>122.13297972511319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4731.9799999999996</v>
      </c>
      <c r="E60" s="194">
        <v>8603.86</v>
      </c>
      <c r="F60" s="45">
        <f t="shared" si="1"/>
        <v>181.82367634689922</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30123.66</v>
      </c>
      <c r="E74" s="194">
        <v>36986.230000000003</v>
      </c>
      <c r="F74" s="45">
        <f t="shared" si="1"/>
        <v>122.78132869644661</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47580.58</v>
      </c>
      <c r="E75" s="60">
        <f t="shared" si="15"/>
        <v>44487.08</v>
      </c>
      <c r="F75" s="45">
        <f t="shared" si="1"/>
        <v>93.498397875772014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17748.79</v>
      </c>
      <c r="E76" s="194">
        <v>13241.95</v>
      </c>
      <c r="F76" s="45">
        <f t="shared" si="1"/>
        <v>74.607621139243861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29831.79</v>
      </c>
      <c r="E81" s="194">
        <v>31245.13</v>
      </c>
      <c r="F81" s="45">
        <f t="shared" si="1"/>
        <v>104.73769760379783</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99891.450000000012</v>
      </c>
      <c r="E82" s="60">
        <f t="shared" si="16"/>
        <v>127438.64000000001</v>
      </c>
      <c r="F82" s="45">
        <f t="shared" si="1"/>
        <v>127.57712496915401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37000</v>
      </c>
      <c r="E83" s="194">
        <v>37500</v>
      </c>
      <c r="F83" s="45">
        <f t="shared" si="1"/>
        <v>101.35135135135135</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6800</v>
      </c>
      <c r="E84" s="194">
        <v>16367.39</v>
      </c>
      <c r="F84" s="45">
        <f t="shared" si="1"/>
        <v>240.6969117647059</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3536.97</v>
      </c>
      <c r="E85" s="194">
        <v>3313.3</v>
      </c>
      <c r="F85" s="45">
        <f t="shared" si="1"/>
        <v>93.676225696005346</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18541.79</v>
      </c>
      <c r="E86" s="194">
        <v>19689.82</v>
      </c>
      <c r="F86" s="45">
        <f t="shared" si="1"/>
        <v>106.19158128745929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34012.69</v>
      </c>
      <c r="E88" s="194">
        <v>50568.13</v>
      </c>
      <c r="F88" s="45">
        <f t="shared" si="1"/>
        <v>148.67430362020761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4467.87</v>
      </c>
      <c r="E89" s="60">
        <f t="shared" si="17"/>
        <v>1747.32</v>
      </c>
      <c r="F89" s="45">
        <f t="shared" si="1"/>
        <v>39.108568512512676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4467.87</v>
      </c>
      <c r="E106" s="194">
        <v>1747.32</v>
      </c>
      <c r="F106" s="45">
        <f t="shared" si="1"/>
        <v>39.108568512512676</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229189.93</v>
      </c>
      <c r="E107" s="60">
        <f t="shared" si="21"/>
        <v>175112.3</v>
      </c>
      <c r="F107" s="45">
        <f t="shared" si="1"/>
        <v>76.40488393185511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101201.88</v>
      </c>
      <c r="E108" s="194">
        <v>60000</v>
      </c>
      <c r="F108" s="45">
        <f t="shared" si="1"/>
        <v>59.287436162253101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4785.63</v>
      </c>
      <c r="E109" s="194">
        <v>0</v>
      </c>
      <c r="F109" s="45">
        <f t="shared" si="1"/>
        <v>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23853.46</v>
      </c>
      <c r="E110" s="194">
        <v>26796.77</v>
      </c>
      <c r="F110" s="45">
        <f t="shared" si="1"/>
        <v>112.33913235228768</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5211.41</v>
      </c>
      <c r="E111" s="194">
        <v>7000</v>
      </c>
      <c r="F111" s="45">
        <f t="shared" si="1"/>
        <v>134.32065410320814</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94137.55</v>
      </c>
      <c r="E113" s="194">
        <v>81315.53</v>
      </c>
      <c r="F113" s="45">
        <f t="shared" si="1"/>
        <v>86.379484063479453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569888.22</v>
      </c>
      <c r="E114" s="60">
        <f t="shared" si="22"/>
        <v>772151.1</v>
      </c>
      <c r="F114" s="45">
        <f t="shared" si="1"/>
        <v>135.49167589391479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530684.04999999993</v>
      </c>
      <c r="E115" s="60">
        <f t="shared" si="23"/>
        <v>729215.33</v>
      </c>
      <c r="F115" s="45">
        <f t="shared" si="1"/>
        <v>137.41044789267741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468189.22</v>
      </c>
      <c r="E116" s="194">
        <v>647346.98</v>
      </c>
      <c r="F116" s="45">
        <f t="shared" si="1"/>
        <v>138.26610104350544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62494.83</v>
      </c>
      <c r="E117" s="194">
        <v>81868.350000000006</v>
      </c>
      <c r="F117" s="45">
        <f t="shared" si="1"/>
        <v>131.00019633624095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14904.17</v>
      </c>
      <c r="E118" s="60">
        <f t="shared" si="24"/>
        <v>15935.77</v>
      </c>
      <c r="F118" s="45">
        <f t="shared" si="1"/>
        <v>106.9215528271618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14904.17</v>
      </c>
      <c r="E119" s="194">
        <v>15935.77</v>
      </c>
      <c r="F119" s="45">
        <f t="shared" si="1"/>
        <v>106.9215528271618</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24300</v>
      </c>
      <c r="E125" s="194">
        <v>27000</v>
      </c>
      <c r="F125" s="45">
        <f t="shared" si="1"/>
        <v>111.11111111111111</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70155.94</v>
      </c>
      <c r="E129" s="60">
        <f t="shared" si="26"/>
        <v>97266.65</v>
      </c>
      <c r="F129" s="45">
        <f t="shared" si="1"/>
        <v>138.64349903942559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300</v>
      </c>
      <c r="E130" s="60">
        <f t="shared" si="27"/>
        <v>321.60000000000002</v>
      </c>
      <c r="F130" s="45">
        <f t="shared" si="1"/>
        <v>107.2</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300</v>
      </c>
      <c r="E132" s="194">
        <v>321.60000000000002</v>
      </c>
      <c r="F132" s="45">
        <f t="shared" si="1"/>
        <v>107.2</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2000</v>
      </c>
      <c r="E133" s="194">
        <v>3105.57</v>
      </c>
      <c r="F133" s="45">
        <f t="shared" si="1"/>
        <v>155.27850000000001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8313.27</v>
      </c>
      <c r="E135" s="194">
        <v>20400</v>
      </c>
      <c r="F135" s="45">
        <f t="shared" si="1"/>
        <v>245.39080289705493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46812.65</v>
      </c>
      <c r="E138" s="194">
        <v>53360</v>
      </c>
      <c r="F138" s="45">
        <f t="shared" si="1"/>
        <v>113.98628362205514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12730.02</v>
      </c>
      <c r="E140" s="194">
        <v>20079.48</v>
      </c>
      <c r="F140" s="45">
        <f t="shared" si="1"/>
        <v>157.73329499875098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2620830.1999999997</v>
      </c>
      <c r="E141" s="81">
        <f t="shared" si="28"/>
        <v>2719269.7800000003</v>
      </c>
      <c r="F141" s="61">
        <f t="shared" si="1"/>
        <v>103.75604569880188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6" sqref="E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126703.08</v>
      </c>
      <c r="E5" s="82">
        <f t="shared" si="0"/>
        <v>126703.08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126703.08</v>
      </c>
      <c r="E6" s="83">
        <f t="shared" si="1"/>
        <v>126703.08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126703.08</v>
      </c>
      <c r="E7" s="83">
        <f t="shared" si="2"/>
        <v>126703.08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126703.08</v>
      </c>
      <c r="E9" s="195">
        <v>126703.08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4" zoomScaleNormal="100" workbookViewId="0">
      <selection activeCell="D101" sqref="D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142090.38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3290102.0199999996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1634514.88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797662.18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577393.76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2001.82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2880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40789.43</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168452.47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4960.49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40374.730000000003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1655587.14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3303858.41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1643429.12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785493.78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581409.49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1982.3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2760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36591.99</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188044.52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4808.49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42338.55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1660429.29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128333.98999999929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60727.770000000004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47774.37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37544.11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37544.11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20.21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20.21</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240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240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4197.4399999999996</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4197.4399999999996</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5620.61</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5620.61</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152</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152</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12953.4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12953.4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67606.22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67606.22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31430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Win11</cp:lastModifiedBy>
  <cp:lastPrinted>2025-11-26T12:43:51Z</cp:lastPrinted>
  <dcterms:created xsi:type="dcterms:W3CDTF">2022-04-01T05:14:30Z</dcterms:created>
  <dcterms:modified xsi:type="dcterms:W3CDTF">2026-02-20T08:08:55Z</dcterms:modified>
</cp:coreProperties>
</file>