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be64d023029679/01_VZO Sveti Djurdj/01_Administracija/02_Sjednice_Zapisnici/Skupstina/2026/"/>
    </mc:Choice>
  </mc:AlternateContent>
  <xr:revisionPtr revIDLastSave="0" documentId="8_{09FB5297-8F9C-456A-B08E-6B6A7F7B070A}" xr6:coauthVersionLast="47" xr6:coauthVersionMax="47" xr10:uidLastSave="{00000000-0000-0000-0000-000000000000}"/>
  <bookViews>
    <workbookView xWindow="-108" yWindow="-108" windowWidth="23256" windowHeight="12456" tabRatio="269" xr2:uid="{00000000-000D-0000-FFFF-FFFF00000000}"/>
  </bookViews>
  <sheets>
    <sheet name="List1" sheetId="1" r:id="rId1"/>
    <sheet name="Pregled prema bodovanju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2" i="2"/>
  <c r="E7" i="2"/>
  <c r="D7" i="2"/>
  <c r="C7" i="2"/>
  <c r="E6" i="2"/>
  <c r="D6" i="2"/>
  <c r="C6" i="2"/>
  <c r="E5" i="2"/>
  <c r="D5" i="2"/>
  <c r="C5" i="2"/>
  <c r="E4" i="2"/>
  <c r="D4" i="2"/>
  <c r="C4" i="2"/>
  <c r="E3" i="2"/>
  <c r="D3" i="2"/>
  <c r="C3" i="2"/>
  <c r="E2" i="2"/>
  <c r="D2" i="2"/>
  <c r="C2" i="2"/>
  <c r="D90" i="1"/>
  <c r="D82" i="1"/>
  <c r="D75" i="1"/>
  <c r="D68" i="1"/>
  <c r="D58" i="1"/>
  <c r="D50" i="1"/>
  <c r="D41" i="1"/>
  <c r="D12" i="1"/>
  <c r="C41" i="1"/>
  <c r="C90" i="1"/>
  <c r="C82" i="1"/>
  <c r="C75" i="1"/>
  <c r="C68" i="1"/>
  <c r="C58" i="1"/>
  <c r="C50" i="1"/>
  <c r="C12" i="1"/>
  <c r="E8" i="2" l="1"/>
  <c r="F2" i="2" s="1"/>
  <c r="F3" i="2"/>
  <c r="F4" i="2"/>
  <c r="F5" i="2"/>
  <c r="F6" i="2"/>
  <c r="F7" i="2"/>
  <c r="D92" i="1"/>
  <c r="C92" i="1"/>
</calcChain>
</file>

<file path=xl/sharedStrings.xml><?xml version="1.0" encoding="utf-8"?>
<sst xmlns="http://schemas.openxmlformats.org/spreadsheetml/2006/main" count="140" uniqueCount="110">
  <si>
    <t xml:space="preserve">VATROGASNA ZAJEDNICA </t>
  </si>
  <si>
    <t xml:space="preserve">     OPĆINE SVETI ĐURĐ</t>
  </si>
  <si>
    <t>1. PRIHODI</t>
  </si>
  <si>
    <t>R. b.</t>
  </si>
  <si>
    <t>Naziv stavke</t>
  </si>
  <si>
    <t>Plan 2025.</t>
  </si>
  <si>
    <t>Napomena</t>
  </si>
  <si>
    <t>Prijenos iz 2024. godine</t>
  </si>
  <si>
    <t>Prihodi iz proračuna općine Sveti Đurđ</t>
  </si>
  <si>
    <t>Osnovna djelatnost Zajednice (P 1010, A 1010 01)</t>
  </si>
  <si>
    <t>Prihodi od premije osiguranja</t>
  </si>
  <si>
    <t>Ostali prihodi</t>
  </si>
  <si>
    <t>Pripis kamate i neplanirani prihodi VZVŽ,kotizacije</t>
  </si>
  <si>
    <t xml:space="preserve">       UKUPNO</t>
  </si>
  <si>
    <t>2. RASHODI</t>
  </si>
  <si>
    <t>IZDACI ZA DJELOVANJE ZAJEDNICE</t>
  </si>
  <si>
    <t>Izdaci za računovodstveni servis</t>
  </si>
  <si>
    <t>Vođenje računovodstva VZO i DVD-ova</t>
  </si>
  <si>
    <t>Rad tijela Zajednice</t>
  </si>
  <si>
    <t>Redovna sjednica Skupštine VZO i druge sjednice</t>
  </si>
  <si>
    <t>Skupno osiguranje vatrogasaca</t>
  </si>
  <si>
    <t>Nova polica osiguranja</t>
  </si>
  <si>
    <t>Školovanje vatrogasnih kadrova</t>
  </si>
  <si>
    <t xml:space="preserve">Programi u organizaciji VZ Varaždinske županije i drugih subjekata                                                               </t>
  </si>
  <si>
    <t>Opremanje temeljem tekućih potreba</t>
  </si>
  <si>
    <t>Tekuće potrebe</t>
  </si>
  <si>
    <t>Nabava vatrogasne opreme</t>
  </si>
  <si>
    <t>Sredstva za opremanje i osposobljavanje središnje vatrogasne postrojbe na razini VZO</t>
  </si>
  <si>
    <t>Nabava opreme, uređenje vatrogasnog doma, osposobljavanje, stručni posjeti, organizacija javnih događanja, itd.</t>
  </si>
  <si>
    <t>Priznanja, odlikovanja, oznake zvanja i sl.</t>
  </si>
  <si>
    <t>Proslava tradicionalnih manifestacija (Florijanovo, Tijelovo i sl.)</t>
  </si>
  <si>
    <t xml:space="preserve">a) 600,00 EUR za Florijanovo                                                  b) 400,00 EUR za Tijelovo
c) nepredviđeni troškovi (muzika, itd.)                                                                   </t>
  </si>
  <si>
    <t>Održavanje operativnog natjecanja "Dravski zmaj"</t>
  </si>
  <si>
    <t>Troškovi domaćinstva, materijalni troškovi, nabava nagrada (pehari, vatrogasna oprema)vjezba CZ Općive Sveti Đurđ</t>
  </si>
  <si>
    <t>Sufinanciranje nastupa na Državnom natjecanju mladeži</t>
  </si>
  <si>
    <t>Sukladno potrebama</t>
  </si>
  <si>
    <t>Servis i redovno održavanje vozila</t>
  </si>
  <si>
    <t>Prema potrebama</t>
  </si>
  <si>
    <t>Servis ručnih vatrogasnih aparata</t>
  </si>
  <si>
    <t>Temeljem redovitih potreba + dišni aparati</t>
  </si>
  <si>
    <t>Kalendari s vatrogasnim motivima</t>
  </si>
  <si>
    <t>1200 komada za raspodjelu domaćinstvima</t>
  </si>
  <si>
    <t xml:space="preserve">Izrada promo materijala </t>
  </si>
  <si>
    <t>Svih 6 društava + Zajednica</t>
  </si>
  <si>
    <t>Uredski materijal, srodne potrepštine</t>
  </si>
  <si>
    <t>Software, OneDrive, papir, omoti, i sl.</t>
  </si>
  <si>
    <t xml:space="preserve">Kamp vatrogasne mladeži Fažana </t>
  </si>
  <si>
    <t>Sufinanciranje sudjelovanja 3 DVD-a s područja Zajednice</t>
  </si>
  <si>
    <t>Naknada Zagrebačkoj banci</t>
  </si>
  <si>
    <t>Vođenje platnog prometa</t>
  </si>
  <si>
    <t xml:space="preserve">Sufinanciranje pozivnih natjecanja/općinsko </t>
  </si>
  <si>
    <t>do 15 odjeljenja: 300 EUR,15 do 30 odjeljenja: 430 EUR, 30-45 odjeljenja:450 EUR, 45 i više odjeljenja:660 EUR</t>
  </si>
  <si>
    <t>Opremanje temeljem rezultata bodovanja</t>
  </si>
  <si>
    <t>Odrediti kriterije (prema bodovanju)</t>
  </si>
  <si>
    <t>Gorivo za potrebe Zajednice</t>
  </si>
  <si>
    <t>Opremanje ureda Zajednice</t>
  </si>
  <si>
    <t>Reprezentacija, donacije drugim subjektima</t>
  </si>
  <si>
    <t>Kotizacije, naknada veteranima, ostalo</t>
  </si>
  <si>
    <t>Troškovi vođenja sudskog postupka Zajednice</t>
  </si>
  <si>
    <t>Temeljem potreba</t>
  </si>
  <si>
    <t>UKUPNO - IZDACI ZA DJELOVANJE VZO</t>
  </si>
  <si>
    <t xml:space="preserve"> </t>
  </si>
  <si>
    <t>IZDACI ZA DJELOVANJE DVD-OVA</t>
  </si>
  <si>
    <t>DVD SVETI ĐURĐ</t>
  </si>
  <si>
    <t>Gorivo za navalno vozilo</t>
  </si>
  <si>
    <t xml:space="preserve">Dennis Sabre                                               </t>
  </si>
  <si>
    <t>Registracija vozila</t>
  </si>
  <si>
    <t xml:space="preserve">a) navalno vozilo "Dennis Sabre"
b) kombi vozilo "Peugeot"                    </t>
  </si>
  <si>
    <t>Liječnički pregledi vatrogasaca</t>
  </si>
  <si>
    <t>Režijski troškovi</t>
  </si>
  <si>
    <t>Gorivo za kombi vozilo</t>
  </si>
  <si>
    <t>UKUPNO</t>
  </si>
  <si>
    <t>DVD HRŽENICA</t>
  </si>
  <si>
    <t xml:space="preserve">Dennis Sabre                                        </t>
  </si>
  <si>
    <t xml:space="preserve">a) navalno vozilo "Mercedes"
b) navalno vozilo "Dennis Sabre"
c) kombi vozilo "Ford"                               </t>
  </si>
  <si>
    <t>DVD KARLOVEC LUDBREŠKI</t>
  </si>
  <si>
    <t xml:space="preserve">a) navalno vozilo "Ford Ranger"
b) kombi vozilo "Opel Vivaro"                                 </t>
  </si>
  <si>
    <t>Sufinanciranje 80. obljetnice osnutka Društva</t>
  </si>
  <si>
    <t>DVD KOMARNICA LUDBREŠKA</t>
  </si>
  <si>
    <t>Registracija kombi vozila</t>
  </si>
  <si>
    <t>Kombi vozilo "Renault Master"</t>
  </si>
  <si>
    <t>Varkom</t>
  </si>
  <si>
    <t>DVD SESVETE LUDBREŠKE</t>
  </si>
  <si>
    <t>Registracija  kombi vozila</t>
  </si>
  <si>
    <t>Kombi vozilo "Opel Vivaro"</t>
  </si>
  <si>
    <t>Sufinanciranje obljetnice Društva</t>
  </si>
  <si>
    <t>DVD STRUGA</t>
  </si>
  <si>
    <t xml:space="preserve">a) navalno vozilo "Mercedes Vito"
b) kombi vozilo "Opel Vivaro"                                 </t>
  </si>
  <si>
    <t>Obilježavanje obljetnice društva</t>
  </si>
  <si>
    <t>3.</t>
  </si>
  <si>
    <t>6.</t>
  </si>
  <si>
    <t>8.</t>
  </si>
  <si>
    <t>9.</t>
  </si>
  <si>
    <t>10.</t>
  </si>
  <si>
    <t xml:space="preserve">DVD </t>
  </si>
  <si>
    <t xml:space="preserve">Pozitivni bodovi </t>
  </si>
  <si>
    <t xml:space="preserve">Negativni bodovi </t>
  </si>
  <si>
    <t xml:space="preserve">Ukupno bodova </t>
  </si>
  <si>
    <t>Postotak osvojenih bodova</t>
  </si>
  <si>
    <t xml:space="preserve">Predviđeno na temelju bodovanja </t>
  </si>
  <si>
    <t xml:space="preserve">DVD Hrženica </t>
  </si>
  <si>
    <t>DVD Sveti Đurđ</t>
  </si>
  <si>
    <t xml:space="preserve">DVD Karlovec Ludbreški </t>
  </si>
  <si>
    <t xml:space="preserve">DVD Sesvete Ludbreške </t>
  </si>
  <si>
    <t xml:space="preserve">DVD Struga </t>
  </si>
  <si>
    <t xml:space="preserve">DVD Komarnica Ludbreška </t>
  </si>
  <si>
    <t xml:space="preserve">Ukupno iz konta za bodovanja </t>
  </si>
  <si>
    <t xml:space="preserve">REALIZACIJE FINANCIJSKKOG PLANA ZA 2025. GODINU </t>
  </si>
  <si>
    <t>Realizacija 2025.</t>
  </si>
  <si>
    <t xml:space="preserve">Prema odlukama tijela Zajednice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</si>
</sst>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8" x14ac:knownFonts="1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Arial Narrow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i/>
      <sz val="1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8"/>
      <name val="Arial"/>
      <family val="2"/>
      <charset val="238"/>
    </font>
    <font>
      <sz val="11"/>
      <name val="Arial"/>
      <family val="2"/>
    </font>
    <font>
      <b/>
      <i/>
      <sz val="9"/>
      <name val="Arial"/>
      <family val="2"/>
      <charset val="238"/>
    </font>
    <font>
      <sz val="10"/>
      <color theme="1"/>
      <name val="Arial"/>
      <family val="2"/>
    </font>
    <font>
      <b/>
      <u/>
      <sz val="14"/>
      <color rgb="FFC00000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wrapText="1"/>
    </xf>
    <xf numFmtId="0" fontId="3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4" fontId="11" fillId="2" borderId="1" xfId="0" applyNumberFormat="1" applyFont="1" applyFill="1" applyBorder="1" applyAlignment="1">
      <alignment horizontal="right" vertical="center" wrapText="1"/>
    </xf>
    <xf numFmtId="4" fontId="11" fillId="2" borderId="1" xfId="0" applyNumberFormat="1" applyFont="1" applyFill="1" applyBorder="1"/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1" xfId="0" applyFont="1" applyBorder="1"/>
    <xf numFmtId="0" fontId="15" fillId="4" borderId="0" xfId="0" applyFont="1" applyFill="1"/>
    <xf numFmtId="0" fontId="0" fillId="4" borderId="0" xfId="0" applyFill="1"/>
    <xf numFmtId="4" fontId="25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15" fillId="0" borderId="1" xfId="0" applyFont="1" applyBorder="1" applyAlignment="1">
      <alignment wrapText="1"/>
    </xf>
    <xf numFmtId="0" fontId="26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4" fillId="2" borderId="1" xfId="0" applyFont="1" applyFill="1" applyBorder="1"/>
    <xf numFmtId="0" fontId="15" fillId="0" borderId="1" xfId="0" applyFont="1" applyBorder="1" applyAlignment="1">
      <alignment vertical="center" wrapText="1"/>
    </xf>
    <xf numFmtId="0" fontId="27" fillId="0" borderId="1" xfId="0" applyFont="1" applyBorder="1" applyAlignment="1">
      <alignment wrapText="1"/>
    </xf>
    <xf numFmtId="0" fontId="15" fillId="0" borderId="1" xfId="0" applyFont="1" applyBorder="1" applyAlignment="1">
      <alignment vertical="center"/>
    </xf>
    <xf numFmtId="0" fontId="15" fillId="0" borderId="4" xfId="0" applyFont="1" applyBorder="1" applyAlignment="1">
      <alignment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top"/>
    </xf>
    <xf numFmtId="0" fontId="19" fillId="0" borderId="1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vertical="center"/>
    </xf>
    <xf numFmtId="0" fontId="21" fillId="5" borderId="4" xfId="0" applyFont="1" applyFill="1" applyBorder="1" applyAlignment="1">
      <alignment horizontal="left" vertical="center" wrapText="1" shrinkToFit="1"/>
    </xf>
    <xf numFmtId="4" fontId="1" fillId="5" borderId="1" xfId="0" applyNumberFormat="1" applyFont="1" applyFill="1" applyBorder="1" applyAlignment="1">
      <alignment horizontal="right" vertical="center" wrapText="1"/>
    </xf>
    <xf numFmtId="0" fontId="15" fillId="5" borderId="1" xfId="0" applyFont="1" applyFill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0" fillId="5" borderId="2" xfId="0" applyFont="1" applyFill="1" applyBorder="1" applyAlignment="1">
      <alignment horizontal="left" vertical="center" wrapText="1" shrinkToFit="1"/>
    </xf>
    <xf numFmtId="0" fontId="10" fillId="5" borderId="3" xfId="0" applyFont="1" applyFill="1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vertical="center" wrapText="1" shrinkToFit="1"/>
    </xf>
    <xf numFmtId="0" fontId="24" fillId="0" borderId="1" xfId="0" applyFont="1" applyBorder="1" applyAlignment="1">
      <alignment horizontal="center" vertical="center" wrapText="1"/>
    </xf>
    <xf numFmtId="4" fontId="15" fillId="4" borderId="2" xfId="0" applyNumberFormat="1" applyFont="1" applyFill="1" applyBorder="1" applyAlignment="1">
      <alignment horizontal="right" vertical="center" wrapText="1"/>
    </xf>
    <xf numFmtId="0" fontId="0" fillId="6" borderId="0" xfId="0" applyFill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wrapText="1"/>
    </xf>
    <xf numFmtId="10" fontId="0" fillId="0" borderId="0" xfId="0" applyNumberFormat="1"/>
    <xf numFmtId="0" fontId="0" fillId="0" borderId="14" xfId="0" applyBorder="1"/>
    <xf numFmtId="0" fontId="2" fillId="0" borderId="0" xfId="0" applyFont="1"/>
    <xf numFmtId="0" fontId="17" fillId="0" borderId="0" xfId="0" applyFont="1" applyAlignment="1">
      <alignment horizontal="left"/>
    </xf>
    <xf numFmtId="164" fontId="0" fillId="0" borderId="0" xfId="0" applyNumberFormat="1"/>
    <xf numFmtId="0" fontId="17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13" fillId="0" borderId="2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left" vertical="center" wrapText="1" shrinkToFi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06_Bodovanje%20DVD_ova/2024/Bodovna%20lista%202024%20VZO%20Sveti%20&#272;ur&#273;_SKUPNO_zavr&#353;no%20verzija%202024.xlsx" TargetMode="External"/><Relationship Id="rId1" Type="http://schemas.openxmlformats.org/officeDocument/2006/relationships/externalLinkPath" Target="/EABE64D023029679/01_VZO%20Sveti%20Djurdj/01_Administracija/06_Bodovanje%20DVD_ova/2024/Bodovna%20lista%202024%20VZO%20Sveti%20&#272;ur&#273;_SKUPNO_zavr&#353;no%20verzij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VD Hrženica"/>
      <sheetName val="DVD Sveti Đurđ"/>
      <sheetName val="DVD Karlovec Ludbreški"/>
      <sheetName val="DVD Sesvete Ludbreške"/>
      <sheetName val="DVD Struga "/>
      <sheetName val="DVD Komarnica Ludbreška"/>
      <sheetName val="SKUPNI PRIKAZ"/>
    </sheetNames>
    <sheetDataSet>
      <sheetData sheetId="0">
        <row r="207">
          <cell r="F207">
            <v>2974.5</v>
          </cell>
          <cell r="G207">
            <v>0</v>
          </cell>
        </row>
        <row r="209">
          <cell r="F209">
            <v>2974.5</v>
          </cell>
        </row>
      </sheetData>
      <sheetData sheetId="1">
        <row r="207">
          <cell r="F207">
            <v>2884.5</v>
          </cell>
          <cell r="G207">
            <v>0</v>
          </cell>
        </row>
        <row r="209">
          <cell r="F209">
            <v>2884.5</v>
          </cell>
        </row>
      </sheetData>
      <sheetData sheetId="2">
        <row r="207">
          <cell r="F207">
            <v>2368</v>
          </cell>
          <cell r="G207">
            <v>0</v>
          </cell>
        </row>
        <row r="209">
          <cell r="F209">
            <v>2368</v>
          </cell>
        </row>
      </sheetData>
      <sheetData sheetId="3">
        <row r="207">
          <cell r="F207">
            <v>2300.5</v>
          </cell>
          <cell r="G207">
            <v>0</v>
          </cell>
        </row>
        <row r="209">
          <cell r="F209">
            <v>2300.5</v>
          </cell>
        </row>
      </sheetData>
      <sheetData sheetId="4">
        <row r="207">
          <cell r="F207">
            <v>2059.5</v>
          </cell>
          <cell r="G207">
            <v>100</v>
          </cell>
        </row>
        <row r="209">
          <cell r="F209">
            <v>1959.5</v>
          </cell>
        </row>
      </sheetData>
      <sheetData sheetId="5">
        <row r="207">
          <cell r="F207">
            <v>1872</v>
          </cell>
          <cell r="G207">
            <v>0</v>
          </cell>
        </row>
        <row r="209">
          <cell r="F209">
            <v>1872</v>
          </cell>
        </row>
      </sheetData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6"/>
  <sheetViews>
    <sheetView tabSelected="1" view="pageBreakPreview" topLeftCell="B1" zoomScaleNormal="100" zoomScaleSheetLayoutView="100" workbookViewId="0">
      <selection activeCell="F23" sqref="F23"/>
    </sheetView>
  </sheetViews>
  <sheetFormatPr defaultRowHeight="13.2" x14ac:dyDescent="0.25"/>
  <cols>
    <col min="1" max="1" width="3" hidden="1" customWidth="1"/>
    <col min="2" max="2" width="37.33203125" customWidth="1"/>
    <col min="3" max="4" width="13.6640625" customWidth="1"/>
    <col min="5" max="5" width="49" style="24" customWidth="1"/>
  </cols>
  <sheetData>
    <row r="1" spans="1:5" ht="18.75" customHeight="1" x14ac:dyDescent="0.3">
      <c r="A1" s="78" t="s">
        <v>0</v>
      </c>
      <c r="B1" s="78"/>
      <c r="C1" s="76"/>
      <c r="D1" s="76"/>
    </row>
    <row r="2" spans="1:5" ht="15" customHeight="1" x14ac:dyDescent="0.3">
      <c r="A2" s="78" t="s">
        <v>1</v>
      </c>
      <c r="B2" s="78"/>
      <c r="C2" s="76"/>
      <c r="D2" s="76"/>
      <c r="E2" s="32"/>
    </row>
    <row r="3" spans="1:5" ht="22.95" customHeight="1" x14ac:dyDescent="0.25">
      <c r="A3" s="15"/>
      <c r="B3" s="1"/>
      <c r="C3" s="1"/>
      <c r="D3" s="1"/>
    </row>
    <row r="4" spans="1:5" ht="15.6" x14ac:dyDescent="0.25">
      <c r="A4" s="79" t="s">
        <v>107</v>
      </c>
      <c r="B4" s="79"/>
      <c r="C4" s="79"/>
      <c r="D4" s="79"/>
      <c r="E4" s="79"/>
    </row>
    <row r="5" spans="1:5" ht="10.5" customHeight="1" x14ac:dyDescent="0.3">
      <c r="A5" s="7"/>
      <c r="B5" s="7"/>
      <c r="C5" s="7"/>
      <c r="D5" s="7"/>
      <c r="E5" s="76"/>
    </row>
    <row r="6" spans="1:5" ht="15.6" x14ac:dyDescent="0.3">
      <c r="A6" s="89" t="s">
        <v>2</v>
      </c>
      <c r="B6" s="90"/>
      <c r="C6" s="90"/>
      <c r="D6" s="90"/>
      <c r="E6" s="91"/>
    </row>
    <row r="7" spans="1:5" s="12" customFormat="1" ht="19.2" customHeight="1" x14ac:dyDescent="0.25">
      <c r="A7" s="10" t="s">
        <v>3</v>
      </c>
      <c r="B7" s="11" t="s">
        <v>4</v>
      </c>
      <c r="C7" s="65" t="s">
        <v>5</v>
      </c>
      <c r="D7" s="65" t="s">
        <v>108</v>
      </c>
      <c r="E7" s="33" t="s">
        <v>6</v>
      </c>
    </row>
    <row r="8" spans="1:5" s="12" customFormat="1" ht="14.4" customHeight="1" x14ac:dyDescent="0.25">
      <c r="A8" s="2">
        <v>1</v>
      </c>
      <c r="B8" s="54" t="s">
        <v>7</v>
      </c>
      <c r="C8" s="4">
        <v>526.26</v>
      </c>
      <c r="D8" s="4">
        <v>526.26</v>
      </c>
      <c r="E8" s="23"/>
    </row>
    <row r="9" spans="1:5" ht="14.4" customHeight="1" x14ac:dyDescent="0.25">
      <c r="A9" s="2">
        <v>2</v>
      </c>
      <c r="B9" s="54" t="s">
        <v>8</v>
      </c>
      <c r="C9" s="4">
        <v>55000</v>
      </c>
      <c r="D9" s="4">
        <v>58000</v>
      </c>
      <c r="E9" s="23" t="s">
        <v>9</v>
      </c>
    </row>
    <row r="10" spans="1:5" ht="14.4" customHeight="1" x14ac:dyDescent="0.25">
      <c r="A10" s="2">
        <v>4</v>
      </c>
      <c r="B10" s="54" t="s">
        <v>10</v>
      </c>
      <c r="C10" s="4">
        <v>230</v>
      </c>
      <c r="D10" s="4">
        <v>159.63</v>
      </c>
      <c r="E10" s="23"/>
    </row>
    <row r="11" spans="1:5" ht="14.4" customHeight="1" x14ac:dyDescent="0.25">
      <c r="A11" s="17">
        <v>5</v>
      </c>
      <c r="B11" s="54" t="s">
        <v>11</v>
      </c>
      <c r="C11" s="4">
        <v>100</v>
      </c>
      <c r="D11" s="4">
        <v>56</v>
      </c>
      <c r="E11" s="23" t="s">
        <v>12</v>
      </c>
    </row>
    <row r="12" spans="1:5" s="6" customFormat="1" ht="14.1" customHeight="1" x14ac:dyDescent="0.3">
      <c r="A12" s="80" t="s">
        <v>13</v>
      </c>
      <c r="B12" s="81"/>
      <c r="C12" s="14">
        <f>SUM(C8:C11)</f>
        <v>55856.26</v>
      </c>
      <c r="D12" s="14">
        <f>SUM(D8:D11)</f>
        <v>58741.89</v>
      </c>
      <c r="E12" s="34"/>
    </row>
    <row r="13" spans="1:5" ht="14.25" customHeight="1" thickBot="1" x14ac:dyDescent="0.3">
      <c r="A13" s="83"/>
      <c r="B13" s="84"/>
      <c r="C13" s="84"/>
      <c r="D13" s="84"/>
      <c r="E13" s="85"/>
    </row>
    <row r="14" spans="1:5" ht="16.2" thickTop="1" x14ac:dyDescent="0.3">
      <c r="A14" s="86" t="s">
        <v>14</v>
      </c>
      <c r="B14" s="87"/>
      <c r="C14" s="87"/>
      <c r="D14" s="87"/>
      <c r="E14" s="88"/>
    </row>
    <row r="15" spans="1:5" s="12" customFormat="1" ht="19.2" customHeight="1" x14ac:dyDescent="0.25">
      <c r="A15" s="10" t="s">
        <v>3</v>
      </c>
      <c r="B15" s="11" t="s">
        <v>4</v>
      </c>
      <c r="C15" s="65" t="s">
        <v>5</v>
      </c>
      <c r="D15" s="65" t="s">
        <v>108</v>
      </c>
      <c r="E15" s="33" t="s">
        <v>6</v>
      </c>
    </row>
    <row r="16" spans="1:5" s="12" customFormat="1" ht="18" customHeight="1" x14ac:dyDescent="0.25">
      <c r="A16" s="19"/>
      <c r="B16" s="92" t="s">
        <v>15</v>
      </c>
      <c r="C16" s="93"/>
      <c r="D16" s="93"/>
      <c r="E16" s="94"/>
    </row>
    <row r="17" spans="1:5" ht="15" customHeight="1" x14ac:dyDescent="0.25">
      <c r="A17" s="3">
        <v>1</v>
      </c>
      <c r="B17" s="55" t="s">
        <v>16</v>
      </c>
      <c r="C17" s="4">
        <v>1000</v>
      </c>
      <c r="D17" s="4">
        <v>1250</v>
      </c>
      <c r="E17" s="23" t="s">
        <v>17</v>
      </c>
    </row>
    <row r="18" spans="1:5" x14ac:dyDescent="0.25">
      <c r="A18" s="17">
        <v>2</v>
      </c>
      <c r="B18" s="56" t="s">
        <v>18</v>
      </c>
      <c r="C18" s="4">
        <v>700</v>
      </c>
      <c r="D18" s="4">
        <v>320</v>
      </c>
      <c r="E18" s="35" t="s">
        <v>19</v>
      </c>
    </row>
    <row r="19" spans="1:5" ht="15" customHeight="1" x14ac:dyDescent="0.25">
      <c r="A19" s="3">
        <v>3</v>
      </c>
      <c r="B19" s="55" t="s">
        <v>20</v>
      </c>
      <c r="C19" s="4">
        <v>1400</v>
      </c>
      <c r="D19" s="4">
        <v>1942.88</v>
      </c>
      <c r="E19" s="23" t="s">
        <v>21</v>
      </c>
    </row>
    <row r="20" spans="1:5" ht="28.95" customHeight="1" x14ac:dyDescent="0.25">
      <c r="A20" s="3">
        <v>4</v>
      </c>
      <c r="B20" s="55" t="s">
        <v>22</v>
      </c>
      <c r="C20" s="4">
        <v>1700</v>
      </c>
      <c r="D20" s="4">
        <v>575.51</v>
      </c>
      <c r="E20" s="23" t="s">
        <v>23</v>
      </c>
    </row>
    <row r="21" spans="1:5" ht="16.2" customHeight="1" x14ac:dyDescent="0.25">
      <c r="A21" s="3"/>
      <c r="B21" s="55" t="s">
        <v>24</v>
      </c>
      <c r="C21" s="4">
        <v>1000</v>
      </c>
      <c r="D21" s="4">
        <v>522.24</v>
      </c>
      <c r="E21" s="23" t="s">
        <v>25</v>
      </c>
    </row>
    <row r="22" spans="1:5" x14ac:dyDescent="0.25">
      <c r="A22" s="3">
        <v>5</v>
      </c>
      <c r="B22" s="55" t="s">
        <v>26</v>
      </c>
      <c r="C22" s="29">
        <v>10026.26</v>
      </c>
      <c r="D22" s="29">
        <v>11985</v>
      </c>
      <c r="E22" s="35" t="s">
        <v>109</v>
      </c>
    </row>
    <row r="23" spans="1:5" ht="39.6" x14ac:dyDescent="0.25">
      <c r="A23" s="3"/>
      <c r="B23" s="55" t="s">
        <v>27</v>
      </c>
      <c r="C23" s="66">
        <v>10000</v>
      </c>
      <c r="D23" s="66">
        <v>10000</v>
      </c>
      <c r="E23" s="35" t="s">
        <v>28</v>
      </c>
    </row>
    <row r="24" spans="1:5" ht="15.6" customHeight="1" x14ac:dyDescent="0.25">
      <c r="A24" s="18">
        <v>6</v>
      </c>
      <c r="B24" s="55" t="s">
        <v>29</v>
      </c>
      <c r="C24" s="4">
        <v>400</v>
      </c>
      <c r="D24" s="4">
        <v>0</v>
      </c>
      <c r="E24" s="23"/>
    </row>
    <row r="25" spans="1:5" ht="52.95" customHeight="1" x14ac:dyDescent="0.25">
      <c r="A25" s="17">
        <v>7</v>
      </c>
      <c r="B25" s="56" t="s">
        <v>30</v>
      </c>
      <c r="C25" s="4">
        <v>1500</v>
      </c>
      <c r="D25" s="4">
        <v>1450</v>
      </c>
      <c r="E25" s="23" t="s">
        <v>31</v>
      </c>
    </row>
    <row r="26" spans="1:5" ht="32.25" customHeight="1" x14ac:dyDescent="0.25">
      <c r="A26" s="17">
        <v>8</v>
      </c>
      <c r="B26" s="56" t="s">
        <v>32</v>
      </c>
      <c r="C26" s="4">
        <v>1400</v>
      </c>
      <c r="D26" s="4">
        <v>2150.5</v>
      </c>
      <c r="E26" s="23" t="s">
        <v>33</v>
      </c>
    </row>
    <row r="27" spans="1:5" ht="27.6" customHeight="1" x14ac:dyDescent="0.25">
      <c r="A27" s="17"/>
      <c r="B27" s="56" t="s">
        <v>34</v>
      </c>
      <c r="C27" s="29">
        <v>1300</v>
      </c>
      <c r="D27" s="29">
        <v>4300</v>
      </c>
      <c r="E27" s="23" t="s">
        <v>35</v>
      </c>
    </row>
    <row r="28" spans="1:5" ht="15" customHeight="1" x14ac:dyDescent="0.25">
      <c r="A28" s="17"/>
      <c r="B28" s="56" t="s">
        <v>36</v>
      </c>
      <c r="C28" s="4">
        <v>2000</v>
      </c>
      <c r="D28" s="4">
        <v>7348.21</v>
      </c>
      <c r="E28" s="23" t="s">
        <v>37</v>
      </c>
    </row>
    <row r="29" spans="1:5" ht="15" customHeight="1" x14ac:dyDescent="0.25">
      <c r="A29" s="17">
        <v>9</v>
      </c>
      <c r="B29" s="57" t="s">
        <v>38</v>
      </c>
      <c r="C29" s="4">
        <v>600</v>
      </c>
      <c r="D29" s="4">
        <v>1171.75</v>
      </c>
      <c r="E29" s="31" t="s">
        <v>39</v>
      </c>
    </row>
    <row r="30" spans="1:5" ht="15" customHeight="1" x14ac:dyDescent="0.25">
      <c r="A30" s="17">
        <v>10</v>
      </c>
      <c r="B30" s="57" t="s">
        <v>40</v>
      </c>
      <c r="C30" s="5">
        <v>2100</v>
      </c>
      <c r="D30" s="5">
        <v>1702</v>
      </c>
      <c r="E30" s="31" t="s">
        <v>41</v>
      </c>
    </row>
    <row r="31" spans="1:5" ht="15" customHeight="1" x14ac:dyDescent="0.25">
      <c r="A31" s="17">
        <v>11</v>
      </c>
      <c r="B31" s="57" t="s">
        <v>42</v>
      </c>
      <c r="C31" s="5">
        <v>100</v>
      </c>
      <c r="D31" s="5">
        <v>0</v>
      </c>
      <c r="E31" s="31" t="s">
        <v>43</v>
      </c>
    </row>
    <row r="32" spans="1:5" ht="15" customHeight="1" x14ac:dyDescent="0.25">
      <c r="A32" s="17">
        <v>12</v>
      </c>
      <c r="B32" s="57" t="s">
        <v>44</v>
      </c>
      <c r="C32" s="5">
        <v>100</v>
      </c>
      <c r="D32" s="5">
        <v>148.76</v>
      </c>
      <c r="E32" s="31" t="s">
        <v>45</v>
      </c>
    </row>
    <row r="33" spans="1:5" ht="15" customHeight="1" x14ac:dyDescent="0.25">
      <c r="A33" s="17"/>
      <c r="B33" s="57" t="s">
        <v>46</v>
      </c>
      <c r="C33" s="5">
        <v>1000</v>
      </c>
      <c r="D33" s="5">
        <v>660</v>
      </c>
      <c r="E33" s="31" t="s">
        <v>47</v>
      </c>
    </row>
    <row r="34" spans="1:5" ht="15" customHeight="1" x14ac:dyDescent="0.25">
      <c r="A34" s="17">
        <v>13</v>
      </c>
      <c r="B34" s="58" t="s">
        <v>48</v>
      </c>
      <c r="C34" s="4">
        <v>230</v>
      </c>
      <c r="D34" s="4">
        <v>204.33</v>
      </c>
      <c r="E34" s="26" t="s">
        <v>49</v>
      </c>
    </row>
    <row r="35" spans="1:5" ht="26.4" x14ac:dyDescent="0.25">
      <c r="A35" s="17"/>
      <c r="B35" s="59" t="s">
        <v>50</v>
      </c>
      <c r="C35" s="4">
        <v>2200</v>
      </c>
      <c r="D35" s="4">
        <v>1674</v>
      </c>
      <c r="E35" s="36" t="s">
        <v>51</v>
      </c>
    </row>
    <row r="36" spans="1:5" ht="13.95" customHeight="1" x14ac:dyDescent="0.25">
      <c r="A36" s="17"/>
      <c r="B36" s="57" t="s">
        <v>52</v>
      </c>
      <c r="C36" s="4">
        <v>4000</v>
      </c>
      <c r="D36" s="4">
        <v>0</v>
      </c>
      <c r="E36" s="48" t="s">
        <v>53</v>
      </c>
    </row>
    <row r="37" spans="1:5" ht="15" customHeight="1" x14ac:dyDescent="0.25">
      <c r="A37" s="44">
        <v>31</v>
      </c>
      <c r="B37" s="56" t="s">
        <v>54</v>
      </c>
      <c r="C37" s="4">
        <v>500</v>
      </c>
      <c r="D37" s="4">
        <v>0</v>
      </c>
      <c r="E37" s="23"/>
    </row>
    <row r="38" spans="1:5" ht="13.95" customHeight="1" x14ac:dyDescent="0.25">
      <c r="A38" s="17"/>
      <c r="B38" s="57" t="s">
        <v>55</v>
      </c>
      <c r="C38" s="4">
        <v>100</v>
      </c>
      <c r="D38" s="4">
        <v>0</v>
      </c>
      <c r="E38" s="48"/>
    </row>
    <row r="39" spans="1:5" ht="16.2" customHeight="1" x14ac:dyDescent="0.25">
      <c r="A39" s="17"/>
      <c r="B39" s="56" t="s">
        <v>56</v>
      </c>
      <c r="C39" s="4">
        <v>500</v>
      </c>
      <c r="D39" s="4">
        <v>855.87</v>
      </c>
      <c r="E39" s="35" t="s">
        <v>57</v>
      </c>
    </row>
    <row r="40" spans="1:5" ht="25.95" customHeight="1" x14ac:dyDescent="0.25">
      <c r="A40" s="17"/>
      <c r="B40" s="57" t="s">
        <v>58</v>
      </c>
      <c r="C40" s="4">
        <v>300</v>
      </c>
      <c r="D40" s="4">
        <v>0</v>
      </c>
      <c r="E40" s="37" t="s">
        <v>59</v>
      </c>
    </row>
    <row r="41" spans="1:5" ht="15" customHeight="1" x14ac:dyDescent="0.25">
      <c r="A41" s="2"/>
      <c r="B41" s="47" t="s">
        <v>60</v>
      </c>
      <c r="C41" s="53">
        <f>SUM(C17:C40)</f>
        <v>44156.26</v>
      </c>
      <c r="D41" s="53">
        <f>SUM(D17:D40)</f>
        <v>48261.05000000001</v>
      </c>
      <c r="E41" s="31" t="s">
        <v>61</v>
      </c>
    </row>
    <row r="42" spans="1:5" ht="15" customHeight="1" x14ac:dyDescent="0.25">
      <c r="A42" s="3"/>
      <c r="B42" s="22"/>
      <c r="C42" s="21"/>
      <c r="D42" s="21"/>
      <c r="E42" s="38"/>
    </row>
    <row r="43" spans="1:5" s="12" customFormat="1" ht="15" customHeight="1" x14ac:dyDescent="0.25">
      <c r="A43" s="19"/>
      <c r="B43" s="92" t="s">
        <v>62</v>
      </c>
      <c r="C43" s="93"/>
      <c r="D43" s="93"/>
      <c r="E43" s="94"/>
    </row>
    <row r="44" spans="1:5" s="12" customFormat="1" ht="15" customHeight="1" x14ac:dyDescent="0.25">
      <c r="A44" s="43"/>
      <c r="B44" s="62" t="s">
        <v>63</v>
      </c>
      <c r="C44" s="63"/>
      <c r="D44" s="63"/>
      <c r="E44" s="49"/>
    </row>
    <row r="45" spans="1:5" ht="15.6" customHeight="1" x14ac:dyDescent="0.25">
      <c r="A45" s="44">
        <v>14</v>
      </c>
      <c r="B45" s="56" t="s">
        <v>64</v>
      </c>
      <c r="C45" s="4">
        <v>500</v>
      </c>
      <c r="D45" s="4">
        <v>370.28</v>
      </c>
      <c r="E45" s="35" t="s">
        <v>65</v>
      </c>
    </row>
    <row r="46" spans="1:5" ht="26.4" x14ac:dyDescent="0.25">
      <c r="A46" s="45">
        <v>15</v>
      </c>
      <c r="B46" s="60" t="s">
        <v>66</v>
      </c>
      <c r="C46" s="4">
        <v>850</v>
      </c>
      <c r="D46" s="4">
        <v>751.57</v>
      </c>
      <c r="E46" s="23" t="s">
        <v>67</v>
      </c>
    </row>
    <row r="47" spans="1:5" ht="15" customHeight="1" x14ac:dyDescent="0.25">
      <c r="A47" s="45">
        <v>16</v>
      </c>
      <c r="B47" s="55" t="s">
        <v>68</v>
      </c>
      <c r="C47" s="4">
        <v>300</v>
      </c>
      <c r="D47" s="4">
        <v>470</v>
      </c>
      <c r="E47" s="23"/>
    </row>
    <row r="48" spans="1:5" ht="15" customHeight="1" x14ac:dyDescent="0.25">
      <c r="A48" s="45"/>
      <c r="B48" s="55" t="s">
        <v>69</v>
      </c>
      <c r="C48" s="4">
        <v>650</v>
      </c>
      <c r="D48" s="4">
        <v>327.9</v>
      </c>
      <c r="E48" s="23"/>
    </row>
    <row r="49" spans="1:5" ht="15" customHeight="1" x14ac:dyDescent="0.25">
      <c r="A49" s="45"/>
      <c r="B49" s="55" t="s">
        <v>70</v>
      </c>
      <c r="C49" s="4">
        <v>250</v>
      </c>
      <c r="D49" s="4">
        <v>0</v>
      </c>
      <c r="E49" s="23"/>
    </row>
    <row r="50" spans="1:5" ht="15" customHeight="1" x14ac:dyDescent="0.25">
      <c r="A50" s="45"/>
      <c r="B50" s="61" t="s">
        <v>71</v>
      </c>
      <c r="C50" s="20">
        <f>SUM(C45:C49)</f>
        <v>2550</v>
      </c>
      <c r="D50" s="20">
        <f>SUM(D45:D49)</f>
        <v>1919.75</v>
      </c>
      <c r="E50" s="23"/>
    </row>
    <row r="51" spans="1:5" ht="9" customHeight="1" x14ac:dyDescent="0.25">
      <c r="A51" s="45"/>
      <c r="B51" s="42"/>
      <c r="C51" s="52"/>
      <c r="D51" s="52"/>
      <c r="E51" s="23"/>
    </row>
    <row r="52" spans="1:5" ht="15" customHeight="1" x14ac:dyDescent="0.25">
      <c r="A52" s="45"/>
      <c r="B52" s="62" t="s">
        <v>72</v>
      </c>
      <c r="C52" s="50"/>
      <c r="D52" s="50"/>
      <c r="E52" s="51"/>
    </row>
    <row r="53" spans="1:5" ht="15" customHeight="1" x14ac:dyDescent="0.25">
      <c r="A53" s="45">
        <v>26</v>
      </c>
      <c r="B53" s="56" t="s">
        <v>64</v>
      </c>
      <c r="C53" s="4">
        <v>400</v>
      </c>
      <c r="D53" s="4">
        <v>390.35</v>
      </c>
      <c r="E53" s="35" t="s">
        <v>73</v>
      </c>
    </row>
    <row r="54" spans="1:5" ht="42" customHeight="1" x14ac:dyDescent="0.25">
      <c r="A54" s="45"/>
      <c r="B54" s="60" t="s">
        <v>66</v>
      </c>
      <c r="C54" s="4">
        <v>1300</v>
      </c>
      <c r="D54" s="4">
        <v>1423.2</v>
      </c>
      <c r="E54" s="23" t="s">
        <v>74</v>
      </c>
    </row>
    <row r="55" spans="1:5" ht="15" customHeight="1" x14ac:dyDescent="0.25">
      <c r="A55" s="45">
        <v>22</v>
      </c>
      <c r="B55" s="55" t="s">
        <v>68</v>
      </c>
      <c r="C55" s="4">
        <v>300</v>
      </c>
      <c r="D55" s="4">
        <v>310</v>
      </c>
      <c r="E55" s="23"/>
    </row>
    <row r="56" spans="1:5" ht="15" customHeight="1" x14ac:dyDescent="0.25">
      <c r="A56" s="45"/>
      <c r="B56" s="55" t="s">
        <v>69</v>
      </c>
      <c r="C56" s="4">
        <v>400</v>
      </c>
      <c r="D56" s="4">
        <v>411.71</v>
      </c>
      <c r="E56" s="23"/>
    </row>
    <row r="57" spans="1:5" ht="15" customHeight="1" x14ac:dyDescent="0.25">
      <c r="A57" s="45"/>
      <c r="B57" s="55" t="s">
        <v>70</v>
      </c>
      <c r="C57" s="4">
        <v>200</v>
      </c>
      <c r="D57" s="4">
        <v>89.56</v>
      </c>
      <c r="E57" s="23"/>
    </row>
    <row r="58" spans="1:5" ht="15" customHeight="1" x14ac:dyDescent="0.25">
      <c r="A58" s="44"/>
      <c r="B58" s="61" t="s">
        <v>71</v>
      </c>
      <c r="C58" s="20">
        <f>SUM(C53:C57)</f>
        <v>2600</v>
      </c>
      <c r="D58" s="20">
        <f>SUM(D53:D57)</f>
        <v>2624.82</v>
      </c>
      <c r="E58" s="23"/>
    </row>
    <row r="59" spans="1:5" ht="9" customHeight="1" x14ac:dyDescent="0.25">
      <c r="A59" s="44"/>
      <c r="B59" s="46"/>
      <c r="C59" s="52"/>
      <c r="D59" s="52"/>
      <c r="E59" s="23"/>
    </row>
    <row r="60" spans="1:5" ht="9" customHeight="1" x14ac:dyDescent="0.25">
      <c r="A60" s="44"/>
      <c r="B60" s="46"/>
      <c r="C60" s="52"/>
      <c r="D60" s="52"/>
      <c r="E60" s="23"/>
    </row>
    <row r="61" spans="1:5" ht="15" customHeight="1" x14ac:dyDescent="0.25">
      <c r="A61" s="44"/>
      <c r="B61" s="62" t="s">
        <v>75</v>
      </c>
      <c r="C61" s="50"/>
      <c r="D61" s="50"/>
      <c r="E61" s="51"/>
    </row>
    <row r="62" spans="1:5" ht="15" customHeight="1" x14ac:dyDescent="0.25">
      <c r="A62" s="44"/>
      <c r="B62" s="56" t="s">
        <v>64</v>
      </c>
      <c r="C62" s="4">
        <v>100</v>
      </c>
      <c r="D62" s="4"/>
      <c r="E62" s="23"/>
    </row>
    <row r="63" spans="1:5" ht="27.75" customHeight="1" x14ac:dyDescent="0.25">
      <c r="A63" s="44"/>
      <c r="B63" s="60" t="s">
        <v>66</v>
      </c>
      <c r="C63" s="4">
        <v>700</v>
      </c>
      <c r="D63" s="4">
        <v>417.99</v>
      </c>
      <c r="E63" s="23" t="s">
        <v>76</v>
      </c>
    </row>
    <row r="64" spans="1:5" ht="15" customHeight="1" x14ac:dyDescent="0.25">
      <c r="A64" s="44"/>
      <c r="B64" s="55" t="s">
        <v>77</v>
      </c>
      <c r="C64" s="4">
        <v>1300</v>
      </c>
      <c r="D64" s="4">
        <v>1300</v>
      </c>
      <c r="E64" s="23"/>
    </row>
    <row r="65" spans="1:5" ht="15" customHeight="1" x14ac:dyDescent="0.25">
      <c r="A65" s="44">
        <v>28</v>
      </c>
      <c r="B65" s="55" t="s">
        <v>68</v>
      </c>
      <c r="C65" s="4">
        <v>300</v>
      </c>
      <c r="D65" s="4">
        <v>55</v>
      </c>
      <c r="E65" s="23"/>
    </row>
    <row r="66" spans="1:5" ht="15" customHeight="1" x14ac:dyDescent="0.25">
      <c r="A66" s="44"/>
      <c r="B66" s="55" t="s">
        <v>69</v>
      </c>
      <c r="C66" s="29">
        <v>250</v>
      </c>
      <c r="D66" s="29">
        <v>310.89999999999998</v>
      </c>
      <c r="E66" s="23"/>
    </row>
    <row r="67" spans="1:5" ht="15" customHeight="1" x14ac:dyDescent="0.25">
      <c r="A67" s="44"/>
      <c r="B67" s="56" t="s">
        <v>70</v>
      </c>
      <c r="C67" s="4">
        <v>200</v>
      </c>
      <c r="D67" s="4">
        <v>0</v>
      </c>
      <c r="E67" s="23"/>
    </row>
    <row r="68" spans="1:5" ht="15" customHeight="1" x14ac:dyDescent="0.25">
      <c r="A68" s="44"/>
      <c r="B68" s="61" t="s">
        <v>71</v>
      </c>
      <c r="C68" s="20">
        <f>SUM(C62:C67)</f>
        <v>2850</v>
      </c>
      <c r="D68" s="20">
        <f>SUM(D62:D67)</f>
        <v>2083.89</v>
      </c>
      <c r="E68" s="23"/>
    </row>
    <row r="69" spans="1:5" ht="9" customHeight="1" x14ac:dyDescent="0.25">
      <c r="A69" s="44"/>
      <c r="B69" s="42"/>
      <c r="C69" s="52"/>
      <c r="D69" s="52"/>
      <c r="E69" s="23"/>
    </row>
    <row r="70" spans="1:5" ht="15" customHeight="1" x14ac:dyDescent="0.25">
      <c r="A70" s="44"/>
      <c r="B70" s="62" t="s">
        <v>78</v>
      </c>
      <c r="C70" s="50"/>
      <c r="D70" s="50"/>
      <c r="E70" s="51"/>
    </row>
    <row r="71" spans="1:5" ht="15" customHeight="1" x14ac:dyDescent="0.25">
      <c r="A71" s="44">
        <v>34</v>
      </c>
      <c r="B71" s="55" t="s">
        <v>79</v>
      </c>
      <c r="C71" s="4">
        <v>400</v>
      </c>
      <c r="D71" s="4">
        <v>425.72</v>
      </c>
      <c r="E71" s="23" t="s">
        <v>80</v>
      </c>
    </row>
    <row r="72" spans="1:5" ht="15" customHeight="1" x14ac:dyDescent="0.25">
      <c r="A72" s="44"/>
      <c r="B72" s="64" t="s">
        <v>68</v>
      </c>
      <c r="C72" s="4">
        <v>500</v>
      </c>
      <c r="D72" s="4">
        <v>306.36</v>
      </c>
      <c r="E72" s="23"/>
    </row>
    <row r="73" spans="1:5" ht="15" customHeight="1" x14ac:dyDescent="0.25">
      <c r="A73" s="44"/>
      <c r="B73" s="55" t="s">
        <v>69</v>
      </c>
      <c r="C73" s="4">
        <v>150</v>
      </c>
      <c r="D73" s="4">
        <v>0</v>
      </c>
      <c r="E73" s="23" t="s">
        <v>81</v>
      </c>
    </row>
    <row r="74" spans="1:5" ht="15" customHeight="1" x14ac:dyDescent="0.25">
      <c r="A74" s="44"/>
      <c r="B74" s="56" t="s">
        <v>70</v>
      </c>
      <c r="C74" s="4">
        <v>200</v>
      </c>
      <c r="D74" s="4">
        <v>542.27</v>
      </c>
      <c r="E74" s="23"/>
    </row>
    <row r="75" spans="1:5" ht="15" customHeight="1" x14ac:dyDescent="0.25">
      <c r="A75" s="44"/>
      <c r="B75" s="61" t="s">
        <v>71</v>
      </c>
      <c r="C75" s="20">
        <f>SUM(C71:C74)</f>
        <v>1250</v>
      </c>
      <c r="D75" s="20">
        <f>SUM(D71:D74)</f>
        <v>1274.3499999999999</v>
      </c>
      <c r="E75" s="23"/>
    </row>
    <row r="76" spans="1:5" ht="9" customHeight="1" x14ac:dyDescent="0.25">
      <c r="A76" s="44"/>
      <c r="B76" s="42"/>
      <c r="C76" s="52"/>
      <c r="D76" s="52"/>
      <c r="E76" s="23"/>
    </row>
    <row r="77" spans="1:5" ht="15" customHeight="1" x14ac:dyDescent="0.25">
      <c r="A77" s="44"/>
      <c r="B77" s="62" t="s">
        <v>82</v>
      </c>
      <c r="C77" s="50"/>
      <c r="D77" s="50"/>
      <c r="E77" s="51"/>
    </row>
    <row r="78" spans="1:5" ht="15" customHeight="1" x14ac:dyDescent="0.25">
      <c r="A78" s="44"/>
      <c r="B78" s="55" t="s">
        <v>83</v>
      </c>
      <c r="C78" s="4">
        <v>500</v>
      </c>
      <c r="D78" s="4">
        <v>417.37</v>
      </c>
      <c r="E78" s="23" t="s">
        <v>84</v>
      </c>
    </row>
    <row r="79" spans="1:5" ht="15" customHeight="1" x14ac:dyDescent="0.25">
      <c r="A79" s="44"/>
      <c r="B79" s="55" t="s">
        <v>85</v>
      </c>
      <c r="C79" s="4">
        <v>0</v>
      </c>
      <c r="D79" s="4">
        <v>0</v>
      </c>
      <c r="E79" s="23"/>
    </row>
    <row r="80" spans="1:5" ht="15" customHeight="1" x14ac:dyDescent="0.25">
      <c r="A80" s="44"/>
      <c r="B80" s="55" t="s">
        <v>70</v>
      </c>
      <c r="C80" s="4">
        <v>300</v>
      </c>
      <c r="D80" s="4">
        <v>529.41999999999996</v>
      </c>
      <c r="E80" s="23"/>
    </row>
    <row r="81" spans="1:7" ht="15" customHeight="1" x14ac:dyDescent="0.25">
      <c r="A81" s="44">
        <v>37</v>
      </c>
      <c r="B81" s="55" t="s">
        <v>68</v>
      </c>
      <c r="C81" s="4">
        <v>300</v>
      </c>
      <c r="D81" s="4">
        <v>0</v>
      </c>
      <c r="E81" s="23"/>
    </row>
    <row r="82" spans="1:7" ht="15" customHeight="1" x14ac:dyDescent="0.25">
      <c r="A82" s="44"/>
      <c r="B82" s="61" t="s">
        <v>71</v>
      </c>
      <c r="C82" s="20">
        <f>SUM(C78:C81)</f>
        <v>1100</v>
      </c>
      <c r="D82" s="20">
        <f>SUM(D78:D81)</f>
        <v>946.79</v>
      </c>
      <c r="E82" s="23"/>
    </row>
    <row r="83" spans="1:7" ht="9" customHeight="1" x14ac:dyDescent="0.25">
      <c r="A83" s="44"/>
      <c r="B83" s="46"/>
      <c r="C83" s="52"/>
      <c r="D83" s="52"/>
      <c r="E83" s="23"/>
    </row>
    <row r="84" spans="1:7" ht="15" customHeight="1" x14ac:dyDescent="0.25">
      <c r="A84" s="44"/>
      <c r="B84" s="62" t="s">
        <v>86</v>
      </c>
      <c r="C84" s="50"/>
      <c r="D84" s="50"/>
      <c r="E84" s="51"/>
    </row>
    <row r="85" spans="1:7" ht="27" customHeight="1" x14ac:dyDescent="0.25">
      <c r="A85" s="44">
        <v>40</v>
      </c>
      <c r="B85" s="55" t="s">
        <v>66</v>
      </c>
      <c r="C85" s="4">
        <v>750</v>
      </c>
      <c r="D85" s="4">
        <v>824.32</v>
      </c>
      <c r="E85" s="23" t="s">
        <v>87</v>
      </c>
    </row>
    <row r="86" spans="1:7" ht="15" customHeight="1" x14ac:dyDescent="0.25">
      <c r="A86" s="44"/>
      <c r="B86" s="55" t="s">
        <v>88</v>
      </c>
      <c r="C86" s="4">
        <v>0</v>
      </c>
      <c r="D86" s="4">
        <v>0</v>
      </c>
      <c r="E86" s="23"/>
      <c r="G86" s="30"/>
    </row>
    <row r="87" spans="1:7" ht="15" customHeight="1" x14ac:dyDescent="0.25">
      <c r="A87" s="44">
        <v>39</v>
      </c>
      <c r="B87" s="55" t="s">
        <v>68</v>
      </c>
      <c r="C87" s="4">
        <v>300</v>
      </c>
      <c r="D87" s="4">
        <v>176.51</v>
      </c>
      <c r="E87" s="23"/>
    </row>
    <row r="88" spans="1:7" ht="15" customHeight="1" x14ac:dyDescent="0.25">
      <c r="A88" s="44"/>
      <c r="B88" s="55" t="s">
        <v>64</v>
      </c>
      <c r="C88" s="4">
        <v>100</v>
      </c>
      <c r="D88" s="4">
        <v>186.93</v>
      </c>
      <c r="E88" s="23"/>
    </row>
    <row r="89" spans="1:7" ht="15" customHeight="1" x14ac:dyDescent="0.25">
      <c r="A89" s="44"/>
      <c r="B89" s="55" t="s">
        <v>70</v>
      </c>
      <c r="C89" s="4">
        <v>200</v>
      </c>
      <c r="D89" s="4">
        <v>100.01</v>
      </c>
      <c r="E89" s="23"/>
    </row>
    <row r="90" spans="1:7" ht="15" customHeight="1" x14ac:dyDescent="0.25">
      <c r="A90" s="44"/>
      <c r="B90" s="61" t="s">
        <v>71</v>
      </c>
      <c r="C90" s="20">
        <f>SUM(C85:C89)</f>
        <v>1350</v>
      </c>
      <c r="D90" s="20">
        <f>SUM(D85:D89)</f>
        <v>1287.77</v>
      </c>
      <c r="E90" s="23"/>
    </row>
    <row r="91" spans="1:7" ht="9" customHeight="1" x14ac:dyDescent="0.25">
      <c r="A91" s="44"/>
      <c r="B91" s="42"/>
      <c r="C91" s="4"/>
      <c r="D91" s="4"/>
      <c r="E91" s="23"/>
    </row>
    <row r="92" spans="1:7" s="6" customFormat="1" ht="14.1" customHeight="1" x14ac:dyDescent="0.25">
      <c r="A92" s="82" t="s">
        <v>13</v>
      </c>
      <c r="B92" s="82"/>
      <c r="C92" s="13">
        <f>SUM(C41,C50,C58,C68,C75,C82,C90)</f>
        <v>55856.26</v>
      </c>
      <c r="D92" s="13">
        <f>SUM(D90,D82,D75,D68,D58,D50,D41)</f>
        <v>58398.420000000013</v>
      </c>
      <c r="E92" s="39"/>
      <c r="F92" s="75"/>
      <c r="G92" s="75"/>
    </row>
    <row r="93" spans="1:7" s="6" customFormat="1" ht="12.75" customHeight="1" x14ac:dyDescent="0.25">
      <c r="A93" s="8"/>
      <c r="B93" s="8"/>
      <c r="C93" s="9"/>
      <c r="D93" s="9"/>
      <c r="E93" s="40"/>
      <c r="F93" s="75"/>
      <c r="G93" s="75"/>
    </row>
    <row r="94" spans="1:7" s="16" customFormat="1" ht="16.2" customHeight="1" x14ac:dyDescent="0.25"/>
    <row r="95" spans="1:7" s="16" customFormat="1" ht="17.399999999999999" customHeight="1" x14ac:dyDescent="0.25"/>
    <row r="96" spans="1:7" s="16" customFormat="1" ht="17.399999999999999" customHeight="1" x14ac:dyDescent="0.25"/>
    <row r="97" spans="1:5" s="16" customFormat="1" ht="17.399999999999999" customHeight="1" x14ac:dyDescent="0.25"/>
    <row r="98" spans="1:5" s="16" customFormat="1" ht="33" customHeight="1" x14ac:dyDescent="0.25"/>
    <row r="99" spans="1:5" s="16" customFormat="1" ht="33" customHeight="1" x14ac:dyDescent="0.25"/>
    <row r="100" spans="1:5" s="16" customFormat="1" ht="33" customHeight="1" x14ac:dyDescent="0.25"/>
    <row r="101" spans="1:5" s="16" customFormat="1" ht="45.6" customHeight="1" x14ac:dyDescent="0.25"/>
    <row r="102" spans="1:5" ht="18" customHeight="1" x14ac:dyDescent="0.25">
      <c r="A102" s="24"/>
      <c r="E102"/>
    </row>
    <row r="103" spans="1:5" ht="28.95" customHeight="1" x14ac:dyDescent="0.25">
      <c r="A103" s="24"/>
      <c r="E103"/>
    </row>
    <row r="104" spans="1:5" s="28" customFormat="1" ht="19.95" customHeight="1" x14ac:dyDescent="0.25">
      <c r="A104" s="27" t="s">
        <v>89</v>
      </c>
    </row>
    <row r="105" spans="1:5" ht="6" customHeight="1" x14ac:dyDescent="0.25">
      <c r="A105" s="24" t="s">
        <v>90</v>
      </c>
      <c r="E105"/>
    </row>
    <row r="106" spans="1:5" ht="48.6" customHeight="1" x14ac:dyDescent="0.25">
      <c r="A106" s="24" t="s">
        <v>91</v>
      </c>
      <c r="E106"/>
    </row>
    <row r="107" spans="1:5" x14ac:dyDescent="0.25">
      <c r="A107" s="24" t="s">
        <v>92</v>
      </c>
      <c r="B107" s="24"/>
    </row>
    <row r="108" spans="1:5" x14ac:dyDescent="0.25">
      <c r="A108" s="24"/>
      <c r="B108" s="24"/>
    </row>
    <row r="109" spans="1:5" x14ac:dyDescent="0.25">
      <c r="A109" s="24" t="s">
        <v>93</v>
      </c>
      <c r="B109" s="24"/>
    </row>
    <row r="110" spans="1:5" x14ac:dyDescent="0.25">
      <c r="A110" s="24"/>
      <c r="B110" s="24"/>
    </row>
    <row r="111" spans="1:5" x14ac:dyDescent="0.25">
      <c r="B111" s="24"/>
    </row>
    <row r="112" spans="1:5" x14ac:dyDescent="0.25">
      <c r="B112" s="24"/>
    </row>
    <row r="114" spans="2:5" x14ac:dyDescent="0.25">
      <c r="B114" s="25"/>
      <c r="E114" s="25"/>
    </row>
    <row r="115" spans="2:5" x14ac:dyDescent="0.25">
      <c r="B115" s="25"/>
      <c r="E115" s="25"/>
    </row>
    <row r="116" spans="2:5" x14ac:dyDescent="0.25">
      <c r="C116" s="30"/>
      <c r="D116" s="30"/>
      <c r="E116" s="41"/>
    </row>
  </sheetData>
  <mergeCells count="10">
    <mergeCell ref="A1:B1"/>
    <mergeCell ref="A4:E4"/>
    <mergeCell ref="A12:B12"/>
    <mergeCell ref="A92:B92"/>
    <mergeCell ref="A13:E13"/>
    <mergeCell ref="A14:E14"/>
    <mergeCell ref="A6:E6"/>
    <mergeCell ref="A2:B2"/>
    <mergeCell ref="B16:E16"/>
    <mergeCell ref="B43:E43"/>
  </mergeCells>
  <phoneticPr fontId="0" type="noConversion"/>
  <printOptions horizontalCentered="1"/>
  <pageMargins left="0.62992125984251968" right="0.62992125984251968" top="0.74803149606299213" bottom="0.74803149606299213" header="0.31496062992125984" footer="0.31496062992125984"/>
  <pageSetup paperSize="9" scale="80" fitToHeight="0" orientation="portrait" r:id="rId1"/>
  <headerFooter alignWithMargins="0"/>
  <rowBreaks count="1" manualBreakCount="1">
    <brk id="5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1B7D-413D-4447-A73F-E1FE9BCDA3CB}">
  <dimension ref="A1:G19"/>
  <sheetViews>
    <sheetView workbookViewId="0">
      <selection activeCell="E21" sqref="E21"/>
    </sheetView>
  </sheetViews>
  <sheetFormatPr defaultRowHeight="13.2" x14ac:dyDescent="0.25"/>
  <cols>
    <col min="2" max="2" width="19.109375" customWidth="1"/>
    <col min="3" max="3" width="20.88671875" customWidth="1"/>
    <col min="4" max="4" width="28.33203125" customWidth="1"/>
    <col min="5" max="5" width="16.109375" customWidth="1"/>
    <col min="6" max="6" width="23.44140625" customWidth="1"/>
    <col min="7" max="7" width="35.44140625" customWidth="1"/>
    <col min="8" max="8" width="30.33203125" customWidth="1"/>
    <col min="9" max="9" width="13.109375" customWidth="1"/>
  </cols>
  <sheetData>
    <row r="1" spans="1:7" x14ac:dyDescent="0.25">
      <c r="B1" s="68" t="s">
        <v>94</v>
      </c>
      <c r="C1" s="69" t="s">
        <v>95</v>
      </c>
      <c r="D1" s="69" t="s">
        <v>96</v>
      </c>
      <c r="E1" s="69" t="s">
        <v>97</v>
      </c>
      <c r="F1" s="72" t="s">
        <v>98</v>
      </c>
      <c r="G1" s="74" t="s">
        <v>99</v>
      </c>
    </row>
    <row r="2" spans="1:7" x14ac:dyDescent="0.25">
      <c r="A2">
        <v>1</v>
      </c>
      <c r="B2" s="70" t="s">
        <v>100</v>
      </c>
      <c r="C2">
        <f>'[1]DVD Hrženica'!$F$207</f>
        <v>2974.5</v>
      </c>
      <c r="D2">
        <f>'[1]DVD Hrženica'!$G$207</f>
        <v>0</v>
      </c>
      <c r="E2">
        <f>'[1]DVD Hrženica'!$F$209</f>
        <v>2974.5</v>
      </c>
      <c r="F2" s="73">
        <f>(E2/E8)</f>
        <v>0.20715230865659168</v>
      </c>
      <c r="G2" s="77">
        <f>ROUND(E2/$E$8*$E$19,2)</f>
        <v>828.61</v>
      </c>
    </row>
    <row r="3" spans="1:7" x14ac:dyDescent="0.25">
      <c r="A3">
        <v>2</v>
      </c>
      <c r="B3" s="71" t="s">
        <v>101</v>
      </c>
      <c r="C3">
        <f>'[1]DVD Sveti Đurđ'!$F$207</f>
        <v>2884.5</v>
      </c>
      <c r="D3">
        <f>'[1]DVD Sveti Đurđ'!$G$207</f>
        <v>0</v>
      </c>
      <c r="E3">
        <f>'[1]DVD Sveti Đurđ'!$F$209</f>
        <v>2884.5</v>
      </c>
      <c r="F3" s="73">
        <f>(E3/E8)</f>
        <v>0.2008844627063166</v>
      </c>
      <c r="G3" s="77">
        <f>ROUND(E3/$E$8*$E$19,2)</f>
        <v>803.54</v>
      </c>
    </row>
    <row r="4" spans="1:7" x14ac:dyDescent="0.25">
      <c r="A4">
        <v>3</v>
      </c>
      <c r="B4" s="71" t="s">
        <v>102</v>
      </c>
      <c r="C4">
        <f>'[1]DVD Karlovec Ludbreški'!$F$207</f>
        <v>2368</v>
      </c>
      <c r="D4">
        <f>'[1]DVD Karlovec Ludbreški'!$G$207</f>
        <v>0</v>
      </c>
      <c r="E4">
        <f>'[1]DVD Karlovec Ludbreški'!$F$209</f>
        <v>2368</v>
      </c>
      <c r="F4" s="73">
        <f>(E4/E8)</f>
        <v>0.16491399122501568</v>
      </c>
      <c r="G4" s="77">
        <f t="shared" ref="G4:G7" si="0">ROUND(E4/$E$8*$E$19,2)</f>
        <v>659.66</v>
      </c>
    </row>
    <row r="5" spans="1:7" x14ac:dyDescent="0.25">
      <c r="A5">
        <v>4</v>
      </c>
      <c r="B5" s="71" t="s">
        <v>103</v>
      </c>
      <c r="C5">
        <f>'[1]DVD Sesvete Ludbreške'!$F$207</f>
        <v>2300.5</v>
      </c>
      <c r="D5">
        <f>'[1]DVD Sesvete Ludbreške'!$G$207</f>
        <v>0</v>
      </c>
      <c r="E5">
        <f>'[1]DVD Sesvete Ludbreške'!$F$209</f>
        <v>2300.5</v>
      </c>
      <c r="F5" s="73">
        <f>(E5/E8)</f>
        <v>0.16021310676230935</v>
      </c>
      <c r="G5" s="77">
        <f t="shared" si="0"/>
        <v>640.85</v>
      </c>
    </row>
    <row r="6" spans="1:7" x14ac:dyDescent="0.25">
      <c r="A6">
        <v>5</v>
      </c>
      <c r="B6" s="71" t="s">
        <v>104</v>
      </c>
      <c r="C6">
        <f>'[1]DVD Struga '!$F$207</f>
        <v>2059.5</v>
      </c>
      <c r="D6">
        <f>'[1]DVD Struga '!$G$207</f>
        <v>100</v>
      </c>
      <c r="E6">
        <f>'[1]DVD Struga '!$F$209</f>
        <v>1959.5</v>
      </c>
      <c r="F6" s="73">
        <f>(E6/E8)</f>
        <v>0.13646493488404485</v>
      </c>
      <c r="G6" s="77">
        <f t="shared" si="0"/>
        <v>545.86</v>
      </c>
    </row>
    <row r="7" spans="1:7" x14ac:dyDescent="0.25">
      <c r="A7">
        <v>6</v>
      </c>
      <c r="B7" s="71" t="s">
        <v>105</v>
      </c>
      <c r="C7">
        <f>'[1]DVD Komarnica Ludbreška'!$F$207</f>
        <v>1872</v>
      </c>
      <c r="D7">
        <f>'[1]DVD Komarnica Ludbreška'!$G$207</f>
        <v>0</v>
      </c>
      <c r="E7">
        <f>'[1]DVD Komarnica Ludbreška'!$F$209</f>
        <v>1872</v>
      </c>
      <c r="F7" s="73">
        <f>(E7/E8)</f>
        <v>0.13037119576572184</v>
      </c>
      <c r="G7" s="77">
        <f t="shared" si="0"/>
        <v>521.48</v>
      </c>
    </row>
    <row r="8" spans="1:7" x14ac:dyDescent="0.25">
      <c r="E8" s="67">
        <f>SUM(E2:E7)</f>
        <v>14359</v>
      </c>
    </row>
    <row r="19" spans="4:5" x14ac:dyDescent="0.25">
      <c r="D19" t="s">
        <v>106</v>
      </c>
      <c r="E19">
        <v>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Pregled prema bodovanju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VZO Sveti Đurđ</cp:lastModifiedBy>
  <cp:revision/>
  <dcterms:created xsi:type="dcterms:W3CDTF">2003-09-10T06:31:32Z</dcterms:created>
  <dcterms:modified xsi:type="dcterms:W3CDTF">2026-03-29T17:09:41Z</dcterms:modified>
  <cp:category/>
  <cp:contentStatus/>
</cp:coreProperties>
</file>